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kevas\Desktop\"/>
    </mc:Choice>
  </mc:AlternateContent>
  <xr:revisionPtr revIDLastSave="0" documentId="8_{EE8047BA-5D2D-4AAF-8848-9E4B4E21881A}" xr6:coauthVersionLast="47" xr6:coauthVersionMax="47" xr10:uidLastSave="{00000000-0000-0000-0000-000000000000}"/>
  <bookViews>
    <workbookView xWindow="-110" yWindow="-110" windowWidth="19420" windowHeight="11020" firstSheet="2" activeTab="3" xr2:uid="{00000000-000D-0000-FFFF-FFFF00000000}"/>
  </bookViews>
  <sheets>
    <sheet name="INSTRUCTIONS" sheetId="3" r:id="rId1"/>
    <sheet name="1-Scenario Assumptions" sheetId="10" r:id="rId2"/>
    <sheet name="2-Personnel Expense Worksheet" sheetId="9" r:id="rId3"/>
    <sheet name="3-Detailed Scenario EXPENSE" sheetId="5" r:id="rId4"/>
    <sheet name="4-Detailed Scenario REVENUE" sheetId="1" r:id="rId5"/>
    <sheet name="5-Detailed Scenario SUMMARY" sheetId="6" r:id="rId6"/>
    <sheet name="6-Annual Budget" sheetId="7" r:id="rId7"/>
    <sheet name="7-Monthly Budget" sheetId="8" r:id="rId8"/>
    <sheet name="8-BUDGET SUMMARY" sheetId="11" r:id="rId9"/>
    <sheet name="Sheet1" sheetId="4"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I23" i="1"/>
  <c r="J23" i="1"/>
  <c r="M23" i="1"/>
  <c r="O23" i="1" s="1"/>
  <c r="H24" i="1"/>
  <c r="I24" i="1"/>
  <c r="J24" i="1"/>
  <c r="M24" i="1"/>
  <c r="O24" i="1" s="1"/>
  <c r="H25" i="1"/>
  <c r="I25" i="1"/>
  <c r="J25" i="1"/>
  <c r="M25" i="1" s="1"/>
  <c r="O25" i="1" s="1"/>
  <c r="H26" i="1"/>
  <c r="I26" i="1"/>
  <c r="J26" i="1"/>
  <c r="M26" i="1" s="1"/>
  <c r="O26" i="1" s="1"/>
  <c r="H27" i="1"/>
  <c r="I27" i="1"/>
  <c r="J27" i="1"/>
  <c r="M27" i="1"/>
  <c r="O27" i="1"/>
  <c r="H28" i="1"/>
  <c r="I28" i="1"/>
  <c r="J28" i="1"/>
  <c r="M28" i="1" s="1"/>
  <c r="O28" i="1" s="1"/>
  <c r="H29" i="1"/>
  <c r="I29" i="1"/>
  <c r="J29" i="1"/>
  <c r="M29" i="1"/>
  <c r="O29" i="1" s="1"/>
  <c r="H30" i="1"/>
  <c r="I30" i="1"/>
  <c r="J30" i="1"/>
  <c r="M30" i="1" s="1"/>
  <c r="O30" i="1" s="1"/>
  <c r="H31" i="1"/>
  <c r="I31" i="1"/>
  <c r="J31" i="1"/>
  <c r="M31" i="1" s="1"/>
  <c r="O31" i="1" s="1"/>
  <c r="V18" i="7"/>
  <c r="X18" i="7"/>
  <c r="V19" i="7"/>
  <c r="X19" i="7"/>
  <c r="V20" i="7"/>
  <c r="X20" i="7"/>
  <c r="V21" i="7"/>
  <c r="X21" i="7"/>
  <c r="V22" i="7"/>
  <c r="X22"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08" i="7"/>
  <c r="C94" i="7"/>
  <c r="C95" i="7"/>
  <c r="C96" i="7"/>
  <c r="C97" i="7"/>
  <c r="C98" i="7"/>
  <c r="C99" i="7"/>
  <c r="C100" i="7"/>
  <c r="C101" i="7"/>
  <c r="C102" i="7"/>
  <c r="C103" i="7"/>
  <c r="C104" i="7"/>
  <c r="C93" i="7"/>
  <c r="C74" i="7"/>
  <c r="C75" i="7"/>
  <c r="C76" i="7"/>
  <c r="C77" i="7"/>
  <c r="C78" i="7"/>
  <c r="C79" i="7"/>
  <c r="C80" i="7"/>
  <c r="C81" i="7"/>
  <c r="C82" i="7"/>
  <c r="C83" i="7"/>
  <c r="C84" i="7"/>
  <c r="C85" i="7"/>
  <c r="C86" i="7"/>
  <c r="C87" i="7"/>
  <c r="C88" i="7"/>
  <c r="C89" i="7"/>
  <c r="C73" i="7"/>
  <c r="C59" i="7"/>
  <c r="C60" i="7"/>
  <c r="C61" i="7"/>
  <c r="C62" i="7"/>
  <c r="C63" i="7"/>
  <c r="C64" i="7"/>
  <c r="C65" i="7"/>
  <c r="C58" i="7"/>
  <c r="C35" i="7"/>
  <c r="C36" i="7"/>
  <c r="C37" i="7"/>
  <c r="C38" i="7"/>
  <c r="C39" i="7"/>
  <c r="C40" i="7"/>
  <c r="C41" i="7"/>
  <c r="C42" i="7"/>
  <c r="C43" i="7"/>
  <c r="C44" i="7"/>
  <c r="C45" i="7"/>
  <c r="C46" i="7"/>
  <c r="C47" i="7"/>
  <c r="C48" i="7"/>
  <c r="C49" i="7"/>
  <c r="C50" i="7"/>
  <c r="C51" i="7"/>
  <c r="C52" i="7"/>
  <c r="C53" i="7"/>
  <c r="C54" i="7"/>
  <c r="C34" i="7"/>
  <c r="C12" i="7"/>
  <c r="C13" i="7"/>
  <c r="C14" i="7"/>
  <c r="C15" i="7"/>
  <c r="C16" i="7"/>
  <c r="C17" i="7"/>
  <c r="C18" i="7"/>
  <c r="C19" i="7"/>
  <c r="C20" i="7"/>
  <c r="C21" i="7"/>
  <c r="C22" i="7"/>
  <c r="C23" i="7"/>
  <c r="C24" i="7"/>
  <c r="C25" i="7"/>
  <c r="C26" i="7"/>
  <c r="C27" i="7"/>
  <c r="C28" i="7"/>
  <c r="C29" i="7"/>
  <c r="C30" i="7"/>
  <c r="C11" i="7"/>
  <c r="M13" i="6" l="1"/>
  <c r="M10" i="6"/>
  <c r="M6" i="6"/>
  <c r="F4" i="5" l="1"/>
  <c r="E4" i="5"/>
  <c r="D4" i="5"/>
  <c r="L25" i="6"/>
  <c r="L22" i="6"/>
  <c r="L14" i="6"/>
  <c r="L11" i="6"/>
  <c r="L7" i="6"/>
  <c r="J24" i="9"/>
  <c r="J25" i="9"/>
  <c r="L25" i="9" s="1"/>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3" i="9"/>
  <c r="L26" i="9"/>
  <c r="L27" i="9"/>
  <c r="L28" i="9"/>
  <c r="M28" i="9" s="1"/>
  <c r="L29" i="9"/>
  <c r="L30" i="9"/>
  <c r="M30" i="9" s="1"/>
  <c r="L31" i="9"/>
  <c r="M31" i="9" s="1"/>
  <c r="L32" i="9"/>
  <c r="M32" i="9" s="1"/>
  <c r="L33" i="9"/>
  <c r="L34" i="9"/>
  <c r="L35" i="9"/>
  <c r="L36" i="9"/>
  <c r="M36" i="9" s="1"/>
  <c r="L37" i="9"/>
  <c r="M37" i="9" s="1"/>
  <c r="L38" i="9"/>
  <c r="M38" i="9" s="1"/>
  <c r="L39" i="9"/>
  <c r="L40" i="9"/>
  <c r="M40" i="9" s="1"/>
  <c r="L41" i="9"/>
  <c r="L42" i="9"/>
  <c r="M42" i="9" s="1"/>
  <c r="L43" i="9"/>
  <c r="M43" i="9" s="1"/>
  <c r="L44" i="9"/>
  <c r="M44" i="9" s="1"/>
  <c r="L45" i="9"/>
  <c r="L46" i="9"/>
  <c r="L47" i="9"/>
  <c r="L48" i="9"/>
  <c r="M48" i="9" s="1"/>
  <c r="L49" i="9"/>
  <c r="M49" i="9" s="1"/>
  <c r="L50" i="9"/>
  <c r="M50" i="9" s="1"/>
  <c r="L51" i="9"/>
  <c r="L52" i="9"/>
  <c r="M52" i="9" s="1"/>
  <c r="L53" i="9"/>
  <c r="L54" i="9"/>
  <c r="M54" i="9" s="1"/>
  <c r="L55" i="9"/>
  <c r="M55" i="9" s="1"/>
  <c r="L56" i="9"/>
  <c r="M56" i="9" s="1"/>
  <c r="L57" i="9"/>
  <c r="L58" i="9"/>
  <c r="L59" i="9"/>
  <c r="L60" i="9"/>
  <c r="M60" i="9" s="1"/>
  <c r="L61" i="9"/>
  <c r="M61" i="9" s="1"/>
  <c r="L62" i="9"/>
  <c r="M62" i="9" s="1"/>
  <c r="L63" i="9"/>
  <c r="L64" i="9"/>
  <c r="M64" i="9" s="1"/>
  <c r="L65" i="9"/>
  <c r="L66" i="9"/>
  <c r="M66" i="9" s="1"/>
  <c r="L67" i="9"/>
  <c r="M67" i="9" s="1"/>
  <c r="L68" i="9"/>
  <c r="M68" i="9" s="1"/>
  <c r="L69" i="9"/>
  <c r="L70" i="9"/>
  <c r="L71" i="9"/>
  <c r="L72" i="9"/>
  <c r="M72" i="9" s="1"/>
  <c r="L73" i="9"/>
  <c r="M73" i="9" s="1"/>
  <c r="L74" i="9"/>
  <c r="M74" i="9" s="1"/>
  <c r="L75" i="9"/>
  <c r="L76" i="9"/>
  <c r="M76" i="9" s="1"/>
  <c r="L77" i="9"/>
  <c r="L78" i="9"/>
  <c r="M78" i="9" s="1"/>
  <c r="L79" i="9"/>
  <c r="M79" i="9" s="1"/>
  <c r="L80" i="9"/>
  <c r="M80" i="9" s="1"/>
  <c r="L81" i="9"/>
  <c r="L82" i="9"/>
  <c r="L83" i="9"/>
  <c r="L84" i="9"/>
  <c r="M84" i="9" s="1"/>
  <c r="L85" i="9"/>
  <c r="M85" i="9" s="1"/>
  <c r="L86" i="9"/>
  <c r="M86" i="9" s="1"/>
  <c r="L87" i="9"/>
  <c r="L88" i="9"/>
  <c r="M88" i="9" s="1"/>
  <c r="L89" i="9"/>
  <c r="L90" i="9"/>
  <c r="M90" i="9" s="1"/>
  <c r="L91" i="9"/>
  <c r="M91" i="9" s="1"/>
  <c r="L92" i="9"/>
  <c r="M92" i="9" s="1"/>
  <c r="L93" i="9"/>
  <c r="L94" i="9"/>
  <c r="L95" i="9"/>
  <c r="L96" i="9"/>
  <c r="M96" i="9" s="1"/>
  <c r="L97" i="9"/>
  <c r="M97" i="9" s="1"/>
  <c r="L98" i="9"/>
  <c r="M98" i="9" s="1"/>
  <c r="L99" i="9"/>
  <c r="L100" i="9"/>
  <c r="M100" i="9" s="1"/>
  <c r="L101" i="9"/>
  <c r="L102" i="9"/>
  <c r="M102" i="9" s="1"/>
  <c r="L103" i="9"/>
  <c r="M103" i="9" s="1"/>
  <c r="L104" i="9"/>
  <c r="M104" i="9" s="1"/>
  <c r="L105" i="9"/>
  <c r="L106" i="9"/>
  <c r="M106" i="9" s="1"/>
  <c r="L107" i="9"/>
  <c r="L108" i="9"/>
  <c r="M108" i="9" s="1"/>
  <c r="L109" i="9"/>
  <c r="M109" i="9" s="1"/>
  <c r="L110" i="9"/>
  <c r="M110" i="9" s="1"/>
  <c r="L111" i="9"/>
  <c r="L112" i="9"/>
  <c r="M112" i="9" s="1"/>
  <c r="L113" i="9"/>
  <c r="L114" i="9"/>
  <c r="M114" i="9" s="1"/>
  <c r="L115" i="9"/>
  <c r="M115" i="9" s="1"/>
  <c r="L116" i="9"/>
  <c r="M116" i="9" s="1"/>
  <c r="L117" i="9"/>
  <c r="L118" i="9"/>
  <c r="M118" i="9" s="1"/>
  <c r="L119" i="9"/>
  <c r="L120" i="9"/>
  <c r="M120" i="9" s="1"/>
  <c r="L121" i="9"/>
  <c r="M121" i="9" s="1"/>
  <c r="L122" i="9"/>
  <c r="M122" i="9" s="1"/>
  <c r="L123" i="9"/>
  <c r="L124" i="9"/>
  <c r="M124" i="9" s="1"/>
  <c r="L125" i="9"/>
  <c r="L126" i="9"/>
  <c r="M126" i="9" s="1"/>
  <c r="L127" i="9"/>
  <c r="M127" i="9" s="1"/>
  <c r="L128" i="9"/>
  <c r="M128" i="9" s="1"/>
  <c r="L129" i="9"/>
  <c r="L130" i="9"/>
  <c r="M130" i="9" s="1"/>
  <c r="L131" i="9"/>
  <c r="L132" i="9"/>
  <c r="M132" i="9" s="1"/>
  <c r="L133" i="9"/>
  <c r="M133" i="9" s="1"/>
  <c r="L134" i="9"/>
  <c r="M134" i="9" s="1"/>
  <c r="L135" i="9"/>
  <c r="L136" i="9"/>
  <c r="M136" i="9" s="1"/>
  <c r="L137" i="9"/>
  <c r="L138" i="9"/>
  <c r="M138" i="9" s="1"/>
  <c r="L139" i="9"/>
  <c r="M139" i="9" s="1"/>
  <c r="L140" i="9"/>
  <c r="M140" i="9" s="1"/>
  <c r="L141" i="9"/>
  <c r="L142" i="9"/>
  <c r="M142" i="9" s="1"/>
  <c r="L143" i="9"/>
  <c r="L144" i="9"/>
  <c r="M144" i="9" s="1"/>
  <c r="L145" i="9"/>
  <c r="M145" i="9" s="1"/>
  <c r="L146" i="9"/>
  <c r="M146" i="9" s="1"/>
  <c r="L147" i="9"/>
  <c r="L148" i="9"/>
  <c r="M148" i="9" s="1"/>
  <c r="L149" i="9"/>
  <c r="L150" i="9"/>
  <c r="M150" i="9" s="1"/>
  <c r="L151" i="9"/>
  <c r="M151" i="9" s="1"/>
  <c r="L152" i="9"/>
  <c r="M152" i="9" s="1"/>
  <c r="L153" i="9"/>
  <c r="L154" i="9"/>
  <c r="M154" i="9" s="1"/>
  <c r="L155" i="9"/>
  <c r="L156" i="9"/>
  <c r="M156" i="9" s="1"/>
  <c r="L157" i="9"/>
  <c r="M157" i="9" s="1"/>
  <c r="L158" i="9"/>
  <c r="M158" i="9" s="1"/>
  <c r="L159" i="9"/>
  <c r="L160" i="9"/>
  <c r="M160" i="9" s="1"/>
  <c r="L161" i="9"/>
  <c r="L162" i="9"/>
  <c r="M162" i="9" s="1"/>
  <c r="L163" i="9"/>
  <c r="M163" i="9" s="1"/>
  <c r="L164" i="9"/>
  <c r="M164" i="9" s="1"/>
  <c r="L165" i="9"/>
  <c r="L166" i="9"/>
  <c r="M166" i="9" s="1"/>
  <c r="L167" i="9"/>
  <c r="L168" i="9"/>
  <c r="M168" i="9" s="1"/>
  <c r="L169" i="9"/>
  <c r="M169" i="9" s="1"/>
  <c r="L170" i="9"/>
  <c r="M170" i="9" s="1"/>
  <c r="L171" i="9"/>
  <c r="L172" i="9"/>
  <c r="M172" i="9" s="1"/>
  <c r="L173" i="9"/>
  <c r="L174" i="9"/>
  <c r="M174" i="9" s="1"/>
  <c r="L175" i="9"/>
  <c r="M175" i="9" s="1"/>
  <c r="L176" i="9"/>
  <c r="M176" i="9" s="1"/>
  <c r="L177" i="9"/>
  <c r="L178" i="9"/>
  <c r="M178" i="9" s="1"/>
  <c r="L179" i="9"/>
  <c r="L180" i="9"/>
  <c r="M180" i="9" s="1"/>
  <c r="L181" i="9"/>
  <c r="M181" i="9" s="1"/>
  <c r="L182" i="9"/>
  <c r="M182" i="9" s="1"/>
  <c r="L183" i="9"/>
  <c r="L184" i="9"/>
  <c r="M184" i="9" s="1"/>
  <c r="L185" i="9"/>
  <c r="L186" i="9"/>
  <c r="M186" i="9" s="1"/>
  <c r="L187" i="9"/>
  <c r="M187" i="9" s="1"/>
  <c r="L188" i="9"/>
  <c r="M188" i="9" s="1"/>
  <c r="L189" i="9"/>
  <c r="L190" i="9"/>
  <c r="M190" i="9" s="1"/>
  <c r="L191" i="9"/>
  <c r="L192" i="9"/>
  <c r="M192" i="9" s="1"/>
  <c r="L193" i="9"/>
  <c r="M193" i="9" s="1"/>
  <c r="L194" i="9"/>
  <c r="M194" i="9" s="1"/>
  <c r="L195" i="9"/>
  <c r="L196" i="9"/>
  <c r="M196" i="9" s="1"/>
  <c r="L197" i="9"/>
  <c r="L198" i="9"/>
  <c r="M198" i="9" s="1"/>
  <c r="L199" i="9"/>
  <c r="M199" i="9" s="1"/>
  <c r="L200" i="9"/>
  <c r="M200" i="9" s="1"/>
  <c r="L201" i="9"/>
  <c r="L202" i="9"/>
  <c r="M202" i="9" s="1"/>
  <c r="L203" i="9"/>
  <c r="L204" i="9"/>
  <c r="M204" i="9" s="1"/>
  <c r="L205" i="9"/>
  <c r="M205" i="9" s="1"/>
  <c r="L206" i="9"/>
  <c r="M206" i="9" s="1"/>
  <c r="L207" i="9"/>
  <c r="L208" i="9"/>
  <c r="M208" i="9" s="1"/>
  <c r="L209" i="9"/>
  <c r="L210" i="9"/>
  <c r="M210" i="9" s="1"/>
  <c r="L211" i="9"/>
  <c r="M211" i="9" s="1"/>
  <c r="L212" i="9"/>
  <c r="M212" i="9" s="1"/>
  <c r="L213" i="9"/>
  <c r="L214" i="9"/>
  <c r="M214" i="9" s="1"/>
  <c r="L215" i="9"/>
  <c r="L216" i="9"/>
  <c r="M216" i="9" s="1"/>
  <c r="L217" i="9"/>
  <c r="M217" i="9" s="1"/>
  <c r="L218" i="9"/>
  <c r="M218" i="9" s="1"/>
  <c r="L219" i="9"/>
  <c r="L220" i="9"/>
  <c r="M220" i="9" s="1"/>
  <c r="L221" i="9"/>
  <c r="B19" i="9"/>
  <c r="B18" i="9"/>
  <c r="M71" i="9" l="1"/>
  <c r="M26" i="9"/>
  <c r="M59" i="9"/>
  <c r="M35" i="9"/>
  <c r="M25" i="9"/>
  <c r="M215" i="9"/>
  <c r="M203" i="9"/>
  <c r="M191" i="9"/>
  <c r="M179" i="9"/>
  <c r="M155" i="9"/>
  <c r="M119" i="9"/>
  <c r="M143" i="9"/>
  <c r="M77" i="9"/>
  <c r="M53" i="9"/>
  <c r="M41" i="9"/>
  <c r="B20" i="9"/>
  <c r="L23" i="9" s="1"/>
  <c r="M34" i="9"/>
  <c r="M57" i="9"/>
  <c r="M161" i="9"/>
  <c r="M107" i="9"/>
  <c r="M82" i="9"/>
  <c r="M70" i="9"/>
  <c r="M58" i="9"/>
  <c r="M33" i="9"/>
  <c r="M83" i="9"/>
  <c r="M209" i="9"/>
  <c r="M197" i="9"/>
  <c r="M173" i="9"/>
  <c r="M137" i="9"/>
  <c r="M125" i="9"/>
  <c r="M101" i="9"/>
  <c r="M89" i="9"/>
  <c r="M213" i="9"/>
  <c r="M201" i="9"/>
  <c r="M189" i="9"/>
  <c r="M177" i="9"/>
  <c r="M165" i="9"/>
  <c r="M153" i="9"/>
  <c r="M141" i="9"/>
  <c r="M129" i="9"/>
  <c r="M117" i="9"/>
  <c r="M105" i="9"/>
  <c r="M93" i="9"/>
  <c r="M81" i="9"/>
  <c r="M69" i="9"/>
  <c r="M45" i="9"/>
  <c r="M167" i="9"/>
  <c r="M94" i="9"/>
  <c r="M46" i="9"/>
  <c r="M221" i="9"/>
  <c r="M185" i="9"/>
  <c r="M149" i="9"/>
  <c r="M113" i="9"/>
  <c r="M65" i="9"/>
  <c r="M29" i="9"/>
  <c r="M47" i="9"/>
  <c r="M131" i="9"/>
  <c r="M219" i="9"/>
  <c r="M207" i="9"/>
  <c r="M195" i="9"/>
  <c r="M183" i="9"/>
  <c r="M171" i="9"/>
  <c r="M159" i="9"/>
  <c r="M147" i="9"/>
  <c r="M135" i="9"/>
  <c r="M123" i="9"/>
  <c r="M111" i="9"/>
  <c r="M99" i="9"/>
  <c r="M87" i="9"/>
  <c r="M75" i="9"/>
  <c r="M63" i="9"/>
  <c r="M51" i="9"/>
  <c r="M39" i="9"/>
  <c r="M27" i="9"/>
  <c r="M95" i="9"/>
  <c r="F4" i="9"/>
  <c r="M23" i="9" l="1"/>
  <c r="L24" i="9"/>
  <c r="M24" i="9" s="1"/>
  <c r="F5" i="9" l="1"/>
  <c r="F6" i="9"/>
  <c r="I104" i="7"/>
  <c r="B176" i="8"/>
  <c r="I170" i="7"/>
  <c r="I171" i="7"/>
  <c r="A91" i="7" l="1"/>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I107"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06" i="7"/>
  <c r="I95" i="7"/>
  <c r="I96" i="7"/>
  <c r="I97" i="7"/>
  <c r="I98" i="7"/>
  <c r="I99" i="7"/>
  <c r="I100" i="7"/>
  <c r="I101" i="7"/>
  <c r="I102" i="7"/>
  <c r="I103" i="7"/>
  <c r="I75" i="7"/>
  <c r="I76" i="7"/>
  <c r="I77" i="7"/>
  <c r="I78" i="7"/>
  <c r="I79" i="7"/>
  <c r="I80" i="7"/>
  <c r="I81" i="7"/>
  <c r="I82" i="7"/>
  <c r="I83" i="7"/>
  <c r="I84" i="7"/>
  <c r="I85" i="7"/>
  <c r="I86" i="7"/>
  <c r="I87" i="7"/>
  <c r="I88" i="7"/>
  <c r="I89" i="7"/>
  <c r="I59" i="7"/>
  <c r="I60" i="7"/>
  <c r="I61" i="7"/>
  <c r="I62" i="7"/>
  <c r="I63" i="7"/>
  <c r="I64" i="7"/>
  <c r="I65" i="7"/>
  <c r="I36" i="7"/>
  <c r="I37" i="7"/>
  <c r="I38" i="7"/>
  <c r="I39" i="7"/>
  <c r="I40" i="7"/>
  <c r="I41" i="7"/>
  <c r="I42" i="7"/>
  <c r="I43" i="7"/>
  <c r="I44" i="7"/>
  <c r="I45" i="7"/>
  <c r="I46" i="7"/>
  <c r="I47" i="7"/>
  <c r="I48" i="7"/>
  <c r="I49" i="7"/>
  <c r="I50" i="7"/>
  <c r="I51" i="7"/>
  <c r="I52" i="7"/>
  <c r="I53" i="7"/>
  <c r="I54" i="7"/>
  <c r="H67" i="1"/>
  <c r="I67" i="1"/>
  <c r="J67" i="1"/>
  <c r="M67" i="1" s="1"/>
  <c r="O67" i="1" s="1"/>
  <c r="H68" i="1"/>
  <c r="I68" i="1"/>
  <c r="J68" i="1"/>
  <c r="M68" i="1" s="1"/>
  <c r="O68" i="1" s="1"/>
  <c r="H69" i="1"/>
  <c r="I69" i="1"/>
  <c r="J69" i="1"/>
  <c r="M69" i="1" s="1"/>
  <c r="O69" i="1" s="1"/>
  <c r="H70" i="1"/>
  <c r="I70" i="1"/>
  <c r="J70" i="1"/>
  <c r="M70" i="1" s="1"/>
  <c r="O70" i="1" s="1"/>
  <c r="H71" i="1"/>
  <c r="I71" i="1"/>
  <c r="J71" i="1"/>
  <c r="M71" i="1" s="1"/>
  <c r="O71" i="1" s="1"/>
  <c r="H72" i="1"/>
  <c r="I72" i="1"/>
  <c r="J72" i="1"/>
  <c r="M72" i="1" s="1"/>
  <c r="O72" i="1" s="1"/>
  <c r="H73" i="1"/>
  <c r="I73" i="1"/>
  <c r="J73" i="1"/>
  <c r="M73" i="1" s="1"/>
  <c r="O73" i="1" s="1"/>
  <c r="J66" i="1"/>
  <c r="M66" i="1" s="1"/>
  <c r="O66" i="1" s="1"/>
  <c r="H66" i="1"/>
  <c r="H43" i="1"/>
  <c r="J43" i="1"/>
  <c r="H44" i="1"/>
  <c r="J44" i="1"/>
  <c r="M44" i="1" s="1"/>
  <c r="O44" i="1" s="1"/>
  <c r="H45" i="1"/>
  <c r="I45" i="1"/>
  <c r="J45" i="1"/>
  <c r="M45" i="1" s="1"/>
  <c r="O45" i="1" s="1"/>
  <c r="H46" i="1"/>
  <c r="I46" i="1"/>
  <c r="J46" i="1"/>
  <c r="M46" i="1" s="1"/>
  <c r="O46" i="1" s="1"/>
  <c r="H47" i="1"/>
  <c r="I47" i="1"/>
  <c r="J47" i="1"/>
  <c r="M47" i="1" s="1"/>
  <c r="O47" i="1" s="1"/>
  <c r="H48" i="1"/>
  <c r="I48" i="1"/>
  <c r="J48" i="1"/>
  <c r="M48" i="1" s="1"/>
  <c r="O48" i="1" s="1"/>
  <c r="H49" i="1"/>
  <c r="I49" i="1"/>
  <c r="J49" i="1"/>
  <c r="M49" i="1" s="1"/>
  <c r="O49" i="1" s="1"/>
  <c r="H50" i="1"/>
  <c r="I50" i="1"/>
  <c r="J50" i="1"/>
  <c r="M50" i="1" s="1"/>
  <c r="O50" i="1" s="1"/>
  <c r="H51" i="1"/>
  <c r="I51" i="1"/>
  <c r="J51" i="1"/>
  <c r="M51" i="1" s="1"/>
  <c r="O51" i="1" s="1"/>
  <c r="H52" i="1"/>
  <c r="I52" i="1"/>
  <c r="J52" i="1"/>
  <c r="M52" i="1" s="1"/>
  <c r="O52" i="1" s="1"/>
  <c r="H53" i="1"/>
  <c r="I53" i="1"/>
  <c r="J53" i="1"/>
  <c r="M53" i="1" s="1"/>
  <c r="O53" i="1" s="1"/>
  <c r="H54" i="1"/>
  <c r="I54" i="1"/>
  <c r="J54" i="1"/>
  <c r="M54" i="1" s="1"/>
  <c r="O54" i="1" s="1"/>
  <c r="H55" i="1"/>
  <c r="I55" i="1"/>
  <c r="J55" i="1"/>
  <c r="M55" i="1" s="1"/>
  <c r="O55" i="1" s="1"/>
  <c r="H56" i="1"/>
  <c r="I56" i="1"/>
  <c r="J56" i="1"/>
  <c r="M56" i="1" s="1"/>
  <c r="O56" i="1" s="1"/>
  <c r="H57" i="1"/>
  <c r="I57" i="1"/>
  <c r="J57" i="1"/>
  <c r="M57" i="1" s="1"/>
  <c r="O57" i="1" s="1"/>
  <c r="H58" i="1"/>
  <c r="I58" i="1"/>
  <c r="J58" i="1"/>
  <c r="M58" i="1" s="1"/>
  <c r="O58" i="1" s="1"/>
  <c r="H59" i="1"/>
  <c r="I59" i="1"/>
  <c r="J59" i="1"/>
  <c r="M59" i="1" s="1"/>
  <c r="O59" i="1" s="1"/>
  <c r="H60" i="1"/>
  <c r="I60" i="1"/>
  <c r="J60" i="1"/>
  <c r="M60" i="1" s="1"/>
  <c r="O60" i="1" s="1"/>
  <c r="H61" i="1"/>
  <c r="I61" i="1"/>
  <c r="J61" i="1"/>
  <c r="M61" i="1" s="1"/>
  <c r="O61" i="1" s="1"/>
  <c r="H62" i="1"/>
  <c r="I62" i="1"/>
  <c r="J62" i="1"/>
  <c r="M62" i="1" s="1"/>
  <c r="O62" i="1" s="1"/>
  <c r="J42" i="1"/>
  <c r="M42" i="1" s="1"/>
  <c r="O42" i="1" s="1"/>
  <c r="H42" i="1"/>
  <c r="H12" i="1"/>
  <c r="I12" i="1" s="1"/>
  <c r="J12" i="1"/>
  <c r="M12" i="1" s="1"/>
  <c r="O12" i="1" s="1"/>
  <c r="H13" i="1"/>
  <c r="J13" i="1"/>
  <c r="H14" i="1"/>
  <c r="I14" i="1"/>
  <c r="J14" i="1"/>
  <c r="M14" i="1" s="1"/>
  <c r="O14" i="1" s="1"/>
  <c r="H15" i="1"/>
  <c r="I15" i="1"/>
  <c r="J15" i="1"/>
  <c r="M15" i="1" s="1"/>
  <c r="O15" i="1" s="1"/>
  <c r="H16" i="1"/>
  <c r="I16" i="1"/>
  <c r="J16" i="1"/>
  <c r="M16" i="1" s="1"/>
  <c r="O16" i="1" s="1"/>
  <c r="H17" i="1"/>
  <c r="I17" i="1"/>
  <c r="J17" i="1"/>
  <c r="M17" i="1" s="1"/>
  <c r="O17" i="1" s="1"/>
  <c r="H18" i="1"/>
  <c r="I18" i="1"/>
  <c r="J18" i="1"/>
  <c r="M18" i="1" s="1"/>
  <c r="O18" i="1" s="1"/>
  <c r="H19" i="1"/>
  <c r="I19" i="1"/>
  <c r="J19" i="1"/>
  <c r="M19" i="1" s="1"/>
  <c r="O19" i="1" s="1"/>
  <c r="H20" i="1"/>
  <c r="I20" i="1"/>
  <c r="J20" i="1"/>
  <c r="M20" i="1" s="1"/>
  <c r="O20" i="1" s="1"/>
  <c r="H21" i="1"/>
  <c r="I21" i="1"/>
  <c r="J21" i="1"/>
  <c r="M21" i="1" s="1"/>
  <c r="O21" i="1" s="1"/>
  <c r="H22" i="1"/>
  <c r="I22" i="1"/>
  <c r="J22" i="1"/>
  <c r="M22" i="1" s="1"/>
  <c r="O22" i="1" s="1"/>
  <c r="H32" i="1"/>
  <c r="I32" i="1"/>
  <c r="J32" i="1"/>
  <c r="M32" i="1" s="1"/>
  <c r="O32" i="1" s="1"/>
  <c r="H33" i="1"/>
  <c r="I33" i="1"/>
  <c r="J33" i="1"/>
  <c r="M33" i="1" s="1"/>
  <c r="O33" i="1" s="1"/>
  <c r="H34" i="1"/>
  <c r="I34" i="1"/>
  <c r="J34" i="1"/>
  <c r="M34" i="1" s="1"/>
  <c r="O34" i="1" s="1"/>
  <c r="H35" i="1"/>
  <c r="I35" i="1"/>
  <c r="J35" i="1"/>
  <c r="M35" i="1" s="1"/>
  <c r="O35" i="1" s="1"/>
  <c r="H36" i="1"/>
  <c r="I36" i="1"/>
  <c r="J36" i="1"/>
  <c r="M36" i="1" s="1"/>
  <c r="O36" i="1" s="1"/>
  <c r="H37" i="1"/>
  <c r="I37" i="1"/>
  <c r="J37" i="1"/>
  <c r="M37" i="1" s="1"/>
  <c r="O37" i="1" s="1"/>
  <c r="H38" i="1"/>
  <c r="I38" i="1"/>
  <c r="J38" i="1"/>
  <c r="M38" i="1" s="1"/>
  <c r="O38" i="1" s="1"/>
  <c r="J11" i="1"/>
  <c r="H11" i="1"/>
  <c r="I15" i="7"/>
  <c r="I16" i="7"/>
  <c r="I17" i="7"/>
  <c r="I18" i="7"/>
  <c r="I19" i="7"/>
  <c r="I20" i="7"/>
  <c r="I21" i="7"/>
  <c r="I22" i="7"/>
  <c r="I23" i="7"/>
  <c r="I24" i="7"/>
  <c r="I25" i="7"/>
  <c r="I26" i="7"/>
  <c r="I27" i="7"/>
  <c r="I28" i="7"/>
  <c r="I29" i="7"/>
  <c r="I30" i="7"/>
  <c r="M13" i="7"/>
  <c r="M14" i="7"/>
  <c r="M15" i="7"/>
  <c r="N12" i="7"/>
  <c r="O12" i="7"/>
  <c r="P12" i="7"/>
  <c r="I44" i="1" l="1"/>
  <c r="I43" i="1"/>
  <c r="M43" i="1"/>
  <c r="O43" i="1" s="1"/>
  <c r="I13" i="1"/>
  <c r="M13" i="1"/>
  <c r="O13" i="1" s="1"/>
  <c r="I11" i="1"/>
  <c r="M11" i="1"/>
  <c r="O11" i="1" s="1"/>
  <c r="P15" i="7"/>
  <c r="P14" i="7"/>
  <c r="P13" i="7"/>
  <c r="N15" i="7"/>
  <c r="N14" i="7"/>
  <c r="N13" i="7"/>
  <c r="O15" i="7"/>
  <c r="O14" i="7"/>
  <c r="O13" i="7"/>
  <c r="B114" i="7"/>
  <c r="A176" i="8"/>
  <c r="B101" i="7"/>
  <c r="B137" i="7"/>
  <c r="B113" i="7"/>
  <c r="B160" i="7"/>
  <c r="B100" i="7"/>
  <c r="B171" i="7"/>
  <c r="B159" i="7"/>
  <c r="B147" i="7"/>
  <c r="B135" i="7"/>
  <c r="B123" i="7"/>
  <c r="B111" i="7"/>
  <c r="B99" i="7"/>
  <c r="A177" i="8"/>
  <c r="B148" i="7"/>
  <c r="B124" i="7"/>
  <c r="B112" i="7"/>
  <c r="B170" i="7"/>
  <c r="B158" i="7"/>
  <c r="B146" i="7"/>
  <c r="B134" i="7"/>
  <c r="B122" i="7"/>
  <c r="B110" i="7"/>
  <c r="B98" i="7"/>
  <c r="B150" i="7"/>
  <c r="B149" i="7"/>
  <c r="B125" i="7"/>
  <c r="B136" i="7"/>
  <c r="B169" i="7"/>
  <c r="B157" i="7"/>
  <c r="B145" i="7"/>
  <c r="B133" i="7"/>
  <c r="B121" i="7"/>
  <c r="B109" i="7"/>
  <c r="B138" i="7"/>
  <c r="B168" i="7"/>
  <c r="B156" i="7"/>
  <c r="B132" i="7"/>
  <c r="B120" i="7"/>
  <c r="B108" i="7"/>
  <c r="B102" i="7"/>
  <c r="B167" i="7"/>
  <c r="B155" i="7"/>
  <c r="B143" i="7"/>
  <c r="B131" i="7"/>
  <c r="B119" i="7"/>
  <c r="B95" i="7"/>
  <c r="B166" i="7"/>
  <c r="B154" i="7"/>
  <c r="B142" i="7"/>
  <c r="B130" i="7"/>
  <c r="B118" i="7"/>
  <c r="B97" i="7"/>
  <c r="B165" i="7"/>
  <c r="B153" i="7"/>
  <c r="B141" i="7"/>
  <c r="B129" i="7"/>
  <c r="B117" i="7"/>
  <c r="B93" i="7"/>
  <c r="B96" i="7"/>
  <c r="B126" i="7"/>
  <c r="B164" i="7"/>
  <c r="B152" i="7"/>
  <c r="B140" i="7"/>
  <c r="B128" i="7"/>
  <c r="B116" i="7"/>
  <c r="B104" i="7"/>
  <c r="B144" i="7"/>
  <c r="B162" i="7"/>
  <c r="B161" i="7"/>
  <c r="B163" i="7"/>
  <c r="B151" i="7"/>
  <c r="B139" i="7"/>
  <c r="B127" i="7"/>
  <c r="B115" i="7"/>
  <c r="B103" i="7"/>
  <c r="I42" i="1"/>
  <c r="B94" i="7"/>
  <c r="I66" i="1"/>
  <c r="G41" i="5" l="1"/>
  <c r="D109" i="7" s="1"/>
  <c r="H41" i="5"/>
  <c r="E109" i="7" s="1"/>
  <c r="I41" i="5"/>
  <c r="F109" i="7" s="1"/>
  <c r="G42" i="5"/>
  <c r="D110" i="7" s="1"/>
  <c r="H42" i="5"/>
  <c r="E110" i="7" s="1"/>
  <c r="I42" i="5"/>
  <c r="F110" i="7" s="1"/>
  <c r="I110" i="7" s="1"/>
  <c r="G43" i="5"/>
  <c r="D111" i="7" s="1"/>
  <c r="H43" i="5"/>
  <c r="E111" i="7" s="1"/>
  <c r="I43" i="5"/>
  <c r="F111" i="7" s="1"/>
  <c r="G44" i="5"/>
  <c r="D112" i="7" s="1"/>
  <c r="H44" i="5"/>
  <c r="E112" i="7" s="1"/>
  <c r="I44" i="5"/>
  <c r="F112" i="7" s="1"/>
  <c r="G45" i="5"/>
  <c r="D113" i="7" s="1"/>
  <c r="H45" i="5"/>
  <c r="E113" i="7" s="1"/>
  <c r="I45" i="5"/>
  <c r="F113" i="7" s="1"/>
  <c r="G46" i="5"/>
  <c r="D114" i="7" s="1"/>
  <c r="H46" i="5"/>
  <c r="E114" i="7" s="1"/>
  <c r="I46" i="5"/>
  <c r="F114" i="7" s="1"/>
  <c r="G47" i="5"/>
  <c r="D115" i="7" s="1"/>
  <c r="H47" i="5"/>
  <c r="E115" i="7" s="1"/>
  <c r="I47" i="5"/>
  <c r="F115" i="7" s="1"/>
  <c r="G48" i="5"/>
  <c r="D116" i="7" s="1"/>
  <c r="H48" i="5"/>
  <c r="E116" i="7" s="1"/>
  <c r="I48" i="5"/>
  <c r="F116" i="7" s="1"/>
  <c r="G49" i="5"/>
  <c r="D117" i="7" s="1"/>
  <c r="H49" i="5"/>
  <c r="E117" i="7" s="1"/>
  <c r="I49" i="5"/>
  <c r="F117" i="7" s="1"/>
  <c r="G50" i="5"/>
  <c r="D118" i="7" s="1"/>
  <c r="H50" i="5"/>
  <c r="E118" i="7" s="1"/>
  <c r="I50" i="5"/>
  <c r="F118" i="7" s="1"/>
  <c r="G51" i="5"/>
  <c r="D119" i="7" s="1"/>
  <c r="H51" i="5"/>
  <c r="E119" i="7" s="1"/>
  <c r="I51" i="5"/>
  <c r="F119" i="7" s="1"/>
  <c r="G52" i="5"/>
  <c r="D120" i="7" s="1"/>
  <c r="H52" i="5"/>
  <c r="E120" i="7" s="1"/>
  <c r="I52" i="5"/>
  <c r="F120" i="7" s="1"/>
  <c r="G53" i="5"/>
  <c r="D121" i="7" s="1"/>
  <c r="H53" i="5"/>
  <c r="E121" i="7" s="1"/>
  <c r="I53" i="5"/>
  <c r="F121" i="7" s="1"/>
  <c r="G54" i="5"/>
  <c r="D122" i="7" s="1"/>
  <c r="H54" i="5"/>
  <c r="E122" i="7" s="1"/>
  <c r="I54" i="5"/>
  <c r="F122" i="7" s="1"/>
  <c r="G55" i="5"/>
  <c r="D123" i="7" s="1"/>
  <c r="H55" i="5"/>
  <c r="E123" i="7" s="1"/>
  <c r="I55" i="5"/>
  <c r="F123" i="7" s="1"/>
  <c r="G56" i="5"/>
  <c r="D124" i="7" s="1"/>
  <c r="H56" i="5"/>
  <c r="E124" i="7" s="1"/>
  <c r="I56" i="5"/>
  <c r="F124" i="7" s="1"/>
  <c r="G57" i="5"/>
  <c r="D125" i="7" s="1"/>
  <c r="H57" i="5"/>
  <c r="E125" i="7" s="1"/>
  <c r="I57" i="5"/>
  <c r="F125" i="7" s="1"/>
  <c r="G58" i="5"/>
  <c r="D126" i="7" s="1"/>
  <c r="H58" i="5"/>
  <c r="E126" i="7" s="1"/>
  <c r="I58" i="5"/>
  <c r="F126" i="7" s="1"/>
  <c r="G59" i="5"/>
  <c r="D127" i="7" s="1"/>
  <c r="H59" i="5"/>
  <c r="E127" i="7" s="1"/>
  <c r="I59" i="5"/>
  <c r="F127" i="7" s="1"/>
  <c r="G60" i="5"/>
  <c r="D128" i="7" s="1"/>
  <c r="H60" i="5"/>
  <c r="E128" i="7" s="1"/>
  <c r="I60" i="5"/>
  <c r="F128" i="7" s="1"/>
  <c r="G61" i="5"/>
  <c r="D129" i="7" s="1"/>
  <c r="H61" i="5"/>
  <c r="E129" i="7" s="1"/>
  <c r="I61" i="5"/>
  <c r="F129" i="7" s="1"/>
  <c r="G62" i="5"/>
  <c r="D130" i="7" s="1"/>
  <c r="H62" i="5"/>
  <c r="E130" i="7" s="1"/>
  <c r="I62" i="5"/>
  <c r="F130" i="7" s="1"/>
  <c r="G63" i="5"/>
  <c r="D131" i="7" s="1"/>
  <c r="H63" i="5"/>
  <c r="E131" i="7" s="1"/>
  <c r="I63" i="5"/>
  <c r="F131" i="7" s="1"/>
  <c r="G64" i="5"/>
  <c r="D132" i="7" s="1"/>
  <c r="H64" i="5"/>
  <c r="E132" i="7" s="1"/>
  <c r="I64" i="5"/>
  <c r="F132" i="7" s="1"/>
  <c r="G65" i="5"/>
  <c r="D133" i="7" s="1"/>
  <c r="H65" i="5"/>
  <c r="E133" i="7" s="1"/>
  <c r="I65" i="5"/>
  <c r="F133" i="7" s="1"/>
  <c r="G66" i="5"/>
  <c r="D134" i="7" s="1"/>
  <c r="H66" i="5"/>
  <c r="E134" i="7" s="1"/>
  <c r="I66" i="5"/>
  <c r="F134" i="7" s="1"/>
  <c r="G67" i="5"/>
  <c r="D135" i="7" s="1"/>
  <c r="H67" i="5"/>
  <c r="E135" i="7" s="1"/>
  <c r="I67" i="5"/>
  <c r="F135" i="7" s="1"/>
  <c r="G68" i="5"/>
  <c r="D136" i="7" s="1"/>
  <c r="H68" i="5"/>
  <c r="E136" i="7" s="1"/>
  <c r="I68" i="5"/>
  <c r="F136" i="7" s="1"/>
  <c r="G69" i="5"/>
  <c r="D137" i="7" s="1"/>
  <c r="H69" i="5"/>
  <c r="E137" i="7" s="1"/>
  <c r="I69" i="5"/>
  <c r="F137" i="7" s="1"/>
  <c r="G70" i="5"/>
  <c r="D138" i="7" s="1"/>
  <c r="H70" i="5"/>
  <c r="E138" i="7" s="1"/>
  <c r="I70" i="5"/>
  <c r="F138" i="7" s="1"/>
  <c r="G71" i="5"/>
  <c r="D139" i="7" s="1"/>
  <c r="H71" i="5"/>
  <c r="E139" i="7" s="1"/>
  <c r="I71" i="5"/>
  <c r="F139" i="7" s="1"/>
  <c r="G72" i="5"/>
  <c r="D140" i="7" s="1"/>
  <c r="H72" i="5"/>
  <c r="E140" i="7" s="1"/>
  <c r="I72" i="5"/>
  <c r="F140" i="7" s="1"/>
  <c r="G73" i="5"/>
  <c r="D141" i="7" s="1"/>
  <c r="H73" i="5"/>
  <c r="E141" i="7" s="1"/>
  <c r="I73" i="5"/>
  <c r="F141" i="7" s="1"/>
  <c r="G74" i="5"/>
  <c r="D142" i="7" s="1"/>
  <c r="H74" i="5"/>
  <c r="E142" i="7" s="1"/>
  <c r="I74" i="5"/>
  <c r="F142" i="7" s="1"/>
  <c r="G75" i="5"/>
  <c r="D143" i="7" s="1"/>
  <c r="H75" i="5"/>
  <c r="E143" i="7" s="1"/>
  <c r="I75" i="5"/>
  <c r="F143" i="7" s="1"/>
  <c r="G76" i="5"/>
  <c r="D144" i="7" s="1"/>
  <c r="H76" i="5"/>
  <c r="E144" i="7" s="1"/>
  <c r="I76" i="5"/>
  <c r="F144" i="7" s="1"/>
  <c r="G77" i="5"/>
  <c r="D145" i="7" s="1"/>
  <c r="H77" i="5"/>
  <c r="E145" i="7" s="1"/>
  <c r="I77" i="5"/>
  <c r="F145" i="7" s="1"/>
  <c r="G78" i="5"/>
  <c r="D146" i="7" s="1"/>
  <c r="H78" i="5"/>
  <c r="E146" i="7" s="1"/>
  <c r="I78" i="5"/>
  <c r="F146" i="7" s="1"/>
  <c r="G79" i="5"/>
  <c r="D147" i="7" s="1"/>
  <c r="H79" i="5"/>
  <c r="E147" i="7" s="1"/>
  <c r="I79" i="5"/>
  <c r="F147" i="7" s="1"/>
  <c r="G80" i="5"/>
  <c r="D148" i="7" s="1"/>
  <c r="H80" i="5"/>
  <c r="E148" i="7" s="1"/>
  <c r="I80" i="5"/>
  <c r="F148" i="7" s="1"/>
  <c r="G81" i="5"/>
  <c r="D149" i="7" s="1"/>
  <c r="H81" i="5"/>
  <c r="E149" i="7" s="1"/>
  <c r="I81" i="5"/>
  <c r="F149" i="7" s="1"/>
  <c r="G82" i="5"/>
  <c r="D150" i="7" s="1"/>
  <c r="H82" i="5"/>
  <c r="E150" i="7" s="1"/>
  <c r="I82" i="5"/>
  <c r="F150" i="7" s="1"/>
  <c r="G83" i="5"/>
  <c r="D151" i="7" s="1"/>
  <c r="H83" i="5"/>
  <c r="E151" i="7" s="1"/>
  <c r="I83" i="5"/>
  <c r="F151" i="7" s="1"/>
  <c r="G84" i="5"/>
  <c r="D152" i="7" s="1"/>
  <c r="H84" i="5"/>
  <c r="E152" i="7" s="1"/>
  <c r="I84" i="5"/>
  <c r="F152" i="7" s="1"/>
  <c r="G85" i="5"/>
  <c r="D153" i="7" s="1"/>
  <c r="H85" i="5"/>
  <c r="E153" i="7" s="1"/>
  <c r="I85" i="5"/>
  <c r="F153" i="7" s="1"/>
  <c r="G86" i="5"/>
  <c r="D154" i="7" s="1"/>
  <c r="H86" i="5"/>
  <c r="E154" i="7" s="1"/>
  <c r="I86" i="5"/>
  <c r="F154" i="7" s="1"/>
  <c r="G87" i="5"/>
  <c r="D155" i="7" s="1"/>
  <c r="H87" i="5"/>
  <c r="E155" i="7" s="1"/>
  <c r="I87" i="5"/>
  <c r="F155" i="7" s="1"/>
  <c r="G88" i="5"/>
  <c r="D156" i="7" s="1"/>
  <c r="H88" i="5"/>
  <c r="E156" i="7" s="1"/>
  <c r="I88" i="5"/>
  <c r="F156" i="7" s="1"/>
  <c r="G89" i="5"/>
  <c r="D157" i="7" s="1"/>
  <c r="H89" i="5"/>
  <c r="E157" i="7" s="1"/>
  <c r="I89" i="5"/>
  <c r="F157" i="7" s="1"/>
  <c r="G90" i="5"/>
  <c r="D158" i="7" s="1"/>
  <c r="H90" i="5"/>
  <c r="E158" i="7" s="1"/>
  <c r="I90" i="5"/>
  <c r="F158" i="7" s="1"/>
  <c r="G91" i="5"/>
  <c r="D159" i="7" s="1"/>
  <c r="H91" i="5"/>
  <c r="E159" i="7" s="1"/>
  <c r="I91" i="5"/>
  <c r="F159" i="7" s="1"/>
  <c r="G92" i="5"/>
  <c r="D160" i="7" s="1"/>
  <c r="H92" i="5"/>
  <c r="E160" i="7" s="1"/>
  <c r="I92" i="5"/>
  <c r="F160" i="7" s="1"/>
  <c r="G93" i="5"/>
  <c r="D161" i="7" s="1"/>
  <c r="H93" i="5"/>
  <c r="E161" i="7" s="1"/>
  <c r="I93" i="5"/>
  <c r="F161" i="7" s="1"/>
  <c r="G94" i="5"/>
  <c r="D162" i="7" s="1"/>
  <c r="H94" i="5"/>
  <c r="E162" i="7" s="1"/>
  <c r="I94" i="5"/>
  <c r="F162" i="7" s="1"/>
  <c r="G95" i="5"/>
  <c r="D163" i="7" s="1"/>
  <c r="H95" i="5"/>
  <c r="E163" i="7" s="1"/>
  <c r="I95" i="5"/>
  <c r="F163" i="7" s="1"/>
  <c r="G96" i="5"/>
  <c r="D164" i="7" s="1"/>
  <c r="H96" i="5"/>
  <c r="E164" i="7" s="1"/>
  <c r="I96" i="5"/>
  <c r="F164" i="7" s="1"/>
  <c r="G97" i="5"/>
  <c r="D165" i="7" s="1"/>
  <c r="H97" i="5"/>
  <c r="E165" i="7" s="1"/>
  <c r="I97" i="5"/>
  <c r="F165" i="7" s="1"/>
  <c r="G98" i="5"/>
  <c r="D166" i="7" s="1"/>
  <c r="H98" i="5"/>
  <c r="E166" i="7" s="1"/>
  <c r="I98" i="5"/>
  <c r="F166" i="7" s="1"/>
  <c r="G99" i="5"/>
  <c r="D167" i="7" s="1"/>
  <c r="H99" i="5"/>
  <c r="E167" i="7" s="1"/>
  <c r="I99" i="5"/>
  <c r="F167" i="7" s="1"/>
  <c r="G100" i="5"/>
  <c r="D168" i="7" s="1"/>
  <c r="H100" i="5"/>
  <c r="E168" i="7" s="1"/>
  <c r="I100" i="5"/>
  <c r="F168" i="7" s="1"/>
  <c r="G101" i="5"/>
  <c r="D169" i="7" s="1"/>
  <c r="H101" i="5"/>
  <c r="E169" i="7" s="1"/>
  <c r="I101" i="5"/>
  <c r="F169" i="7" s="1"/>
  <c r="G102" i="5"/>
  <c r="D170" i="7" s="1"/>
  <c r="H102" i="5"/>
  <c r="E170" i="7" s="1"/>
  <c r="I102" i="5"/>
  <c r="F170" i="7" s="1"/>
  <c r="G103" i="5"/>
  <c r="D171" i="7" s="1"/>
  <c r="H103" i="5"/>
  <c r="E171" i="7" s="1"/>
  <c r="I103" i="5"/>
  <c r="F171" i="7" s="1"/>
  <c r="I40" i="5"/>
  <c r="F108" i="7" s="1"/>
  <c r="I108" i="7" s="1"/>
  <c r="H40" i="5"/>
  <c r="E108" i="7" s="1"/>
  <c r="G40" i="5"/>
  <c r="D108" i="7" s="1"/>
  <c r="G26" i="5"/>
  <c r="D94" i="7" s="1"/>
  <c r="H26" i="5"/>
  <c r="E94" i="7" s="1"/>
  <c r="I94" i="7" s="1"/>
  <c r="I26" i="5"/>
  <c r="F94" i="7" s="1"/>
  <c r="G27" i="5"/>
  <c r="D95" i="7" s="1"/>
  <c r="H27" i="5"/>
  <c r="E95" i="7" s="1"/>
  <c r="I27" i="5"/>
  <c r="F95" i="7" s="1"/>
  <c r="G28" i="5"/>
  <c r="D96" i="7" s="1"/>
  <c r="H28" i="5"/>
  <c r="E96" i="7" s="1"/>
  <c r="I28" i="5"/>
  <c r="F96" i="7" s="1"/>
  <c r="G29" i="5"/>
  <c r="D97" i="7" s="1"/>
  <c r="H29" i="5"/>
  <c r="E97" i="7" s="1"/>
  <c r="I29" i="5"/>
  <c r="F97" i="7" s="1"/>
  <c r="G30" i="5"/>
  <c r="D98" i="7" s="1"/>
  <c r="H30" i="5"/>
  <c r="E98" i="7" s="1"/>
  <c r="I30" i="5"/>
  <c r="F98" i="7" s="1"/>
  <c r="G31" i="5"/>
  <c r="D99" i="7" s="1"/>
  <c r="H31" i="5"/>
  <c r="E99" i="7" s="1"/>
  <c r="I31" i="5"/>
  <c r="F99" i="7" s="1"/>
  <c r="G32" i="5"/>
  <c r="D100" i="7" s="1"/>
  <c r="H32" i="5"/>
  <c r="E100" i="7" s="1"/>
  <c r="I32" i="5"/>
  <c r="F100" i="7" s="1"/>
  <c r="G33" i="5"/>
  <c r="D101" i="7" s="1"/>
  <c r="H33" i="5"/>
  <c r="E101" i="7" s="1"/>
  <c r="I33" i="5"/>
  <c r="F101" i="7" s="1"/>
  <c r="G34" i="5"/>
  <c r="D102" i="7" s="1"/>
  <c r="H34" i="5"/>
  <c r="E102" i="7" s="1"/>
  <c r="I34" i="5"/>
  <c r="F102" i="7" s="1"/>
  <c r="G35" i="5"/>
  <c r="D103" i="7" s="1"/>
  <c r="H35" i="5"/>
  <c r="E103" i="7" s="1"/>
  <c r="I35" i="5"/>
  <c r="F103" i="7" s="1"/>
  <c r="G36" i="5"/>
  <c r="D104" i="7" s="1"/>
  <c r="H36" i="5"/>
  <c r="E104" i="7" s="1"/>
  <c r="I36" i="5"/>
  <c r="F104" i="7" s="1"/>
  <c r="I25" i="5"/>
  <c r="F93" i="7" s="1"/>
  <c r="H25" i="5"/>
  <c r="E93" i="7" s="1"/>
  <c r="I93" i="7" s="1"/>
  <c r="G25" i="5"/>
  <c r="D93" i="7" s="1"/>
  <c r="G21" i="5"/>
  <c r="H21" i="5"/>
  <c r="I21" i="5"/>
  <c r="G6" i="5"/>
  <c r="H6" i="5"/>
  <c r="I6" i="5"/>
  <c r="G7" i="5"/>
  <c r="H7" i="5"/>
  <c r="I7" i="5"/>
  <c r="G8" i="5"/>
  <c r="H8" i="5"/>
  <c r="I8" i="5"/>
  <c r="G9" i="5"/>
  <c r="H9" i="5"/>
  <c r="I9" i="5"/>
  <c r="G10" i="5"/>
  <c r="H10" i="5"/>
  <c r="I10" i="5"/>
  <c r="G11" i="5"/>
  <c r="H11" i="5"/>
  <c r="I11" i="5"/>
  <c r="G12" i="5"/>
  <c r="H12" i="5"/>
  <c r="I12" i="5"/>
  <c r="G13" i="5"/>
  <c r="H13" i="5"/>
  <c r="I13" i="5"/>
  <c r="G14" i="5"/>
  <c r="H14" i="5"/>
  <c r="I14" i="5"/>
  <c r="G15" i="5"/>
  <c r="H15" i="5"/>
  <c r="I15" i="5"/>
  <c r="G16" i="5"/>
  <c r="H16" i="5"/>
  <c r="I16" i="5"/>
  <c r="G17" i="5"/>
  <c r="H17" i="5"/>
  <c r="I17" i="5"/>
  <c r="G18" i="5"/>
  <c r="H18" i="5"/>
  <c r="I18" i="5"/>
  <c r="G19" i="5"/>
  <c r="H19" i="5"/>
  <c r="I19" i="5"/>
  <c r="G20" i="5"/>
  <c r="H20" i="5"/>
  <c r="I20" i="5"/>
  <c r="H5" i="5"/>
  <c r="I5" i="5"/>
  <c r="G5" i="5"/>
  <c r="E17" i="8"/>
  <c r="F17" i="8"/>
  <c r="H17" i="8"/>
  <c r="I17" i="8"/>
  <c r="K17" i="8"/>
  <c r="L17" i="8"/>
  <c r="N17" i="8"/>
  <c r="O17" i="8"/>
  <c r="D18" i="8"/>
  <c r="E18" i="8"/>
  <c r="F18" i="8"/>
  <c r="G18" i="8"/>
  <c r="H18" i="8"/>
  <c r="I18" i="8"/>
  <c r="J18" i="8"/>
  <c r="K18" i="8"/>
  <c r="L18" i="8"/>
  <c r="M18" i="8"/>
  <c r="N18" i="8"/>
  <c r="O18" i="8"/>
  <c r="D19" i="8"/>
  <c r="E19" i="8"/>
  <c r="F19" i="8"/>
  <c r="G19" i="8"/>
  <c r="H19" i="8"/>
  <c r="I19" i="8"/>
  <c r="J19" i="8"/>
  <c r="K19" i="8"/>
  <c r="L19" i="8"/>
  <c r="M19" i="8"/>
  <c r="N19" i="8"/>
  <c r="O19" i="8"/>
  <c r="D20" i="8"/>
  <c r="E20" i="8"/>
  <c r="F20" i="8"/>
  <c r="G20" i="8"/>
  <c r="H20" i="8"/>
  <c r="I20" i="8"/>
  <c r="J20" i="8"/>
  <c r="K20" i="8"/>
  <c r="L20" i="8"/>
  <c r="M20" i="8"/>
  <c r="N20" i="8"/>
  <c r="O20" i="8"/>
  <c r="D21" i="8"/>
  <c r="E21" i="8"/>
  <c r="F21" i="8"/>
  <c r="G21" i="8"/>
  <c r="H21" i="8"/>
  <c r="I21" i="8"/>
  <c r="J21" i="8"/>
  <c r="K21" i="8"/>
  <c r="L21" i="8"/>
  <c r="M21" i="8"/>
  <c r="N21" i="8"/>
  <c r="O21" i="8"/>
  <c r="D22" i="8"/>
  <c r="E22" i="8"/>
  <c r="F22" i="8"/>
  <c r="G22" i="8"/>
  <c r="H22" i="8"/>
  <c r="I22" i="8"/>
  <c r="J22" i="8"/>
  <c r="K22" i="8"/>
  <c r="L22" i="8"/>
  <c r="M22" i="8"/>
  <c r="N22" i="8"/>
  <c r="O22" i="8"/>
  <c r="D23" i="8"/>
  <c r="E23" i="8"/>
  <c r="F23" i="8"/>
  <c r="G23" i="8"/>
  <c r="H23" i="8"/>
  <c r="I23" i="8"/>
  <c r="J23" i="8"/>
  <c r="K23" i="8"/>
  <c r="L23" i="8"/>
  <c r="M23" i="8"/>
  <c r="N23" i="8"/>
  <c r="O23" i="8"/>
  <c r="D24" i="8"/>
  <c r="E24" i="8"/>
  <c r="F24" i="8"/>
  <c r="G24" i="8"/>
  <c r="H24" i="8"/>
  <c r="I24" i="8"/>
  <c r="J24" i="8"/>
  <c r="K24" i="8"/>
  <c r="L24" i="8"/>
  <c r="M24" i="8"/>
  <c r="N24" i="8"/>
  <c r="O24" i="8"/>
  <c r="D25" i="8"/>
  <c r="E25" i="8"/>
  <c r="F25" i="8"/>
  <c r="G25" i="8"/>
  <c r="H25" i="8"/>
  <c r="I25" i="8"/>
  <c r="J25" i="8"/>
  <c r="K25" i="8"/>
  <c r="L25" i="8"/>
  <c r="M25" i="8"/>
  <c r="N25" i="8"/>
  <c r="O25" i="8"/>
  <c r="D26" i="8"/>
  <c r="E26" i="8"/>
  <c r="F26" i="8"/>
  <c r="G26" i="8"/>
  <c r="H26" i="8"/>
  <c r="I26" i="8"/>
  <c r="J26" i="8"/>
  <c r="K26" i="8"/>
  <c r="L26" i="8"/>
  <c r="M26" i="8"/>
  <c r="N26" i="8"/>
  <c r="O26" i="8"/>
  <c r="D27" i="8"/>
  <c r="E27" i="8"/>
  <c r="F27" i="8"/>
  <c r="G27" i="8"/>
  <c r="H27" i="8"/>
  <c r="I27" i="8"/>
  <c r="J27" i="8"/>
  <c r="K27" i="8"/>
  <c r="L27" i="8"/>
  <c r="M27" i="8"/>
  <c r="N27" i="8"/>
  <c r="O27" i="8"/>
  <c r="D28" i="8"/>
  <c r="E28" i="8"/>
  <c r="F28" i="8"/>
  <c r="G28" i="8"/>
  <c r="H28" i="8"/>
  <c r="I28" i="8"/>
  <c r="J28" i="8"/>
  <c r="K28" i="8"/>
  <c r="L28" i="8"/>
  <c r="M28" i="8"/>
  <c r="N28" i="8"/>
  <c r="O28" i="8"/>
  <c r="D29" i="8"/>
  <c r="E29" i="8"/>
  <c r="F29" i="8"/>
  <c r="G29" i="8"/>
  <c r="H29" i="8"/>
  <c r="I29" i="8"/>
  <c r="J29" i="8"/>
  <c r="K29" i="8"/>
  <c r="L29" i="8"/>
  <c r="M29" i="8"/>
  <c r="N29" i="8"/>
  <c r="O29" i="8"/>
  <c r="D30" i="8"/>
  <c r="E30" i="8"/>
  <c r="F30" i="8"/>
  <c r="G30" i="8"/>
  <c r="H30" i="8"/>
  <c r="I30" i="8"/>
  <c r="J30" i="8"/>
  <c r="K30" i="8"/>
  <c r="L30" i="8"/>
  <c r="M30" i="8"/>
  <c r="N30" i="8"/>
  <c r="O30" i="8"/>
  <c r="D31" i="8"/>
  <c r="E31" i="8"/>
  <c r="F31" i="8"/>
  <c r="G31" i="8"/>
  <c r="H31" i="8"/>
  <c r="I31" i="8"/>
  <c r="J31" i="8"/>
  <c r="K31" i="8"/>
  <c r="L31" i="8"/>
  <c r="M31" i="8"/>
  <c r="N31" i="8"/>
  <c r="O31" i="8"/>
  <c r="D32" i="8"/>
  <c r="E32" i="8"/>
  <c r="F32" i="8"/>
  <c r="G32" i="8"/>
  <c r="H32" i="8"/>
  <c r="I32" i="8"/>
  <c r="J32" i="8"/>
  <c r="K32" i="8"/>
  <c r="L32" i="8"/>
  <c r="M32" i="8"/>
  <c r="N32" i="8"/>
  <c r="O32" i="8"/>
  <c r="D33" i="8"/>
  <c r="E33" i="8"/>
  <c r="F33" i="8"/>
  <c r="G33" i="8"/>
  <c r="H33" i="8"/>
  <c r="I33" i="8"/>
  <c r="J33" i="8"/>
  <c r="K33" i="8"/>
  <c r="L33" i="8"/>
  <c r="M33" i="8"/>
  <c r="N33" i="8"/>
  <c r="O33" i="8"/>
  <c r="D34" i="8"/>
  <c r="E34" i="8"/>
  <c r="F34" i="8"/>
  <c r="G34" i="8"/>
  <c r="H34" i="8"/>
  <c r="I34" i="8"/>
  <c r="J34" i="8"/>
  <c r="K34" i="8"/>
  <c r="L34" i="8"/>
  <c r="M34" i="8"/>
  <c r="N34" i="8"/>
  <c r="O34" i="8"/>
  <c r="D40" i="8"/>
  <c r="E40" i="8"/>
  <c r="F40" i="8"/>
  <c r="G40" i="8"/>
  <c r="H40" i="8"/>
  <c r="I40" i="8"/>
  <c r="J40" i="8"/>
  <c r="K40" i="8"/>
  <c r="L40" i="8"/>
  <c r="M40" i="8"/>
  <c r="N40" i="8"/>
  <c r="O40" i="8"/>
  <c r="D41" i="8"/>
  <c r="E41" i="8"/>
  <c r="F41" i="8"/>
  <c r="G41" i="8"/>
  <c r="H41" i="8"/>
  <c r="I41" i="8"/>
  <c r="J41" i="8"/>
  <c r="K41" i="8"/>
  <c r="L41" i="8"/>
  <c r="M41" i="8"/>
  <c r="N41" i="8"/>
  <c r="O41" i="8"/>
  <c r="D42" i="8"/>
  <c r="E42" i="8"/>
  <c r="F42" i="8"/>
  <c r="G42" i="8"/>
  <c r="H42" i="8"/>
  <c r="I42" i="8"/>
  <c r="J42" i="8"/>
  <c r="K42" i="8"/>
  <c r="L42" i="8"/>
  <c r="M42" i="8"/>
  <c r="N42" i="8"/>
  <c r="O42" i="8"/>
  <c r="D43" i="8"/>
  <c r="E43" i="8"/>
  <c r="F43" i="8"/>
  <c r="G43" i="8"/>
  <c r="H43" i="8"/>
  <c r="I43" i="8"/>
  <c r="J43" i="8"/>
  <c r="K43" i="8"/>
  <c r="L43" i="8"/>
  <c r="M43" i="8"/>
  <c r="N43" i="8"/>
  <c r="O43" i="8"/>
  <c r="D44" i="8"/>
  <c r="E44" i="8"/>
  <c r="F44" i="8"/>
  <c r="G44" i="8"/>
  <c r="H44" i="8"/>
  <c r="I44" i="8"/>
  <c r="J44" i="8"/>
  <c r="K44" i="8"/>
  <c r="L44" i="8"/>
  <c r="M44" i="8"/>
  <c r="N44" i="8"/>
  <c r="O44" i="8"/>
  <c r="D45" i="8"/>
  <c r="E45" i="8"/>
  <c r="F45" i="8"/>
  <c r="G45" i="8"/>
  <c r="H45" i="8"/>
  <c r="I45" i="8"/>
  <c r="J45" i="8"/>
  <c r="K45" i="8"/>
  <c r="L45" i="8"/>
  <c r="M45" i="8"/>
  <c r="N45" i="8"/>
  <c r="O45" i="8"/>
  <c r="D46" i="8"/>
  <c r="E46" i="8"/>
  <c r="F46" i="8"/>
  <c r="G46" i="8"/>
  <c r="H46" i="8"/>
  <c r="I46" i="8"/>
  <c r="J46" i="8"/>
  <c r="K46" i="8"/>
  <c r="L46" i="8"/>
  <c r="M46" i="8"/>
  <c r="N46" i="8"/>
  <c r="O46" i="8"/>
  <c r="D47" i="8"/>
  <c r="E47" i="8"/>
  <c r="F47" i="8"/>
  <c r="G47" i="8"/>
  <c r="H47" i="8"/>
  <c r="I47" i="8"/>
  <c r="J47" i="8"/>
  <c r="K47" i="8"/>
  <c r="L47" i="8"/>
  <c r="M47" i="8"/>
  <c r="N47" i="8"/>
  <c r="O47" i="8"/>
  <c r="D48" i="8"/>
  <c r="E48" i="8"/>
  <c r="F48" i="8"/>
  <c r="G48" i="8"/>
  <c r="H48" i="8"/>
  <c r="I48" i="8"/>
  <c r="J48" i="8"/>
  <c r="K48" i="8"/>
  <c r="L48" i="8"/>
  <c r="M48" i="8"/>
  <c r="N48" i="8"/>
  <c r="O48" i="8"/>
  <c r="D49" i="8"/>
  <c r="E49" i="8"/>
  <c r="F49" i="8"/>
  <c r="G49" i="8"/>
  <c r="H49" i="8"/>
  <c r="I49" i="8"/>
  <c r="J49" i="8"/>
  <c r="K49" i="8"/>
  <c r="L49" i="8"/>
  <c r="M49" i="8"/>
  <c r="N49" i="8"/>
  <c r="O49" i="8"/>
  <c r="D50" i="8"/>
  <c r="E50" i="8"/>
  <c r="F50" i="8"/>
  <c r="G50" i="8"/>
  <c r="H50" i="8"/>
  <c r="I50" i="8"/>
  <c r="J50" i="8"/>
  <c r="K50" i="8"/>
  <c r="L50" i="8"/>
  <c r="M50" i="8"/>
  <c r="N50" i="8"/>
  <c r="O50" i="8"/>
  <c r="D51" i="8"/>
  <c r="E51" i="8"/>
  <c r="F51" i="8"/>
  <c r="G51" i="8"/>
  <c r="H51" i="8"/>
  <c r="I51" i="8"/>
  <c r="J51" i="8"/>
  <c r="K51" i="8"/>
  <c r="L51" i="8"/>
  <c r="M51" i="8"/>
  <c r="N51" i="8"/>
  <c r="O51" i="8"/>
  <c r="D52" i="8"/>
  <c r="E52" i="8"/>
  <c r="F52" i="8"/>
  <c r="G52" i="8"/>
  <c r="H52" i="8"/>
  <c r="I52" i="8"/>
  <c r="J52" i="8"/>
  <c r="K52" i="8"/>
  <c r="L52" i="8"/>
  <c r="M52" i="8"/>
  <c r="N52" i="8"/>
  <c r="O52" i="8"/>
  <c r="D53" i="8"/>
  <c r="E53" i="8"/>
  <c r="F53" i="8"/>
  <c r="G53" i="8"/>
  <c r="H53" i="8"/>
  <c r="I53" i="8"/>
  <c r="J53" i="8"/>
  <c r="K53" i="8"/>
  <c r="L53" i="8"/>
  <c r="M53" i="8"/>
  <c r="N53" i="8"/>
  <c r="O53" i="8"/>
  <c r="D54" i="8"/>
  <c r="E54" i="8"/>
  <c r="F54" i="8"/>
  <c r="G54" i="8"/>
  <c r="H54" i="8"/>
  <c r="I54" i="8"/>
  <c r="J54" i="8"/>
  <c r="K54" i="8"/>
  <c r="L54" i="8"/>
  <c r="M54" i="8"/>
  <c r="N54" i="8"/>
  <c r="O54" i="8"/>
  <c r="D55" i="8"/>
  <c r="E55" i="8"/>
  <c r="F55" i="8"/>
  <c r="G55" i="8"/>
  <c r="H55" i="8"/>
  <c r="I55" i="8"/>
  <c r="J55" i="8"/>
  <c r="K55" i="8"/>
  <c r="L55" i="8"/>
  <c r="M55" i="8"/>
  <c r="N55" i="8"/>
  <c r="O55" i="8"/>
  <c r="D56" i="8"/>
  <c r="E56" i="8"/>
  <c r="F56" i="8"/>
  <c r="G56" i="8"/>
  <c r="H56" i="8"/>
  <c r="I56" i="8"/>
  <c r="J56" i="8"/>
  <c r="K56" i="8"/>
  <c r="L56" i="8"/>
  <c r="M56" i="8"/>
  <c r="N56" i="8"/>
  <c r="O56" i="8"/>
  <c r="D57" i="8"/>
  <c r="E57" i="8"/>
  <c r="F57" i="8"/>
  <c r="G57" i="8"/>
  <c r="H57" i="8"/>
  <c r="I57" i="8"/>
  <c r="J57" i="8"/>
  <c r="K57" i="8"/>
  <c r="L57" i="8"/>
  <c r="M57" i="8"/>
  <c r="N57" i="8"/>
  <c r="O57" i="8"/>
  <c r="D58" i="8"/>
  <c r="E58" i="8"/>
  <c r="F58" i="8"/>
  <c r="G58" i="8"/>
  <c r="H58" i="8"/>
  <c r="I58" i="8"/>
  <c r="J58" i="8"/>
  <c r="K58" i="8"/>
  <c r="L58" i="8"/>
  <c r="M58" i="8"/>
  <c r="N58" i="8"/>
  <c r="O58" i="8"/>
  <c r="D63" i="8"/>
  <c r="E63" i="8"/>
  <c r="F63" i="8"/>
  <c r="G63" i="8"/>
  <c r="H63" i="8"/>
  <c r="I63" i="8"/>
  <c r="J63" i="8"/>
  <c r="K63" i="8"/>
  <c r="L63" i="8"/>
  <c r="M63" i="8"/>
  <c r="N63" i="8"/>
  <c r="O63" i="8"/>
  <c r="D64" i="8"/>
  <c r="E64" i="8"/>
  <c r="F64" i="8"/>
  <c r="G64" i="8"/>
  <c r="H64" i="8"/>
  <c r="I64" i="8"/>
  <c r="J64" i="8"/>
  <c r="K64" i="8"/>
  <c r="L64" i="8"/>
  <c r="M64" i="8"/>
  <c r="N64" i="8"/>
  <c r="O64" i="8"/>
  <c r="D65" i="8"/>
  <c r="E65" i="8"/>
  <c r="F65" i="8"/>
  <c r="G65" i="8"/>
  <c r="H65" i="8"/>
  <c r="I65" i="8"/>
  <c r="J65" i="8"/>
  <c r="K65" i="8"/>
  <c r="L65" i="8"/>
  <c r="M65" i="8"/>
  <c r="N65" i="8"/>
  <c r="O65" i="8"/>
  <c r="D66" i="8"/>
  <c r="E66" i="8"/>
  <c r="F66" i="8"/>
  <c r="G66" i="8"/>
  <c r="H66" i="8"/>
  <c r="I66" i="8"/>
  <c r="J66" i="8"/>
  <c r="K66" i="8"/>
  <c r="L66" i="8"/>
  <c r="M66" i="8"/>
  <c r="N66" i="8"/>
  <c r="O66" i="8"/>
  <c r="D67" i="8"/>
  <c r="E67" i="8"/>
  <c r="F67" i="8"/>
  <c r="G67" i="8"/>
  <c r="H67" i="8"/>
  <c r="I67" i="8"/>
  <c r="J67" i="8"/>
  <c r="K67" i="8"/>
  <c r="L67" i="8"/>
  <c r="M67" i="8"/>
  <c r="N67" i="8"/>
  <c r="O67" i="8"/>
  <c r="D68" i="8"/>
  <c r="E68" i="8"/>
  <c r="F68" i="8"/>
  <c r="G68" i="8"/>
  <c r="H68" i="8"/>
  <c r="I68" i="8"/>
  <c r="J68" i="8"/>
  <c r="K68" i="8"/>
  <c r="L68" i="8"/>
  <c r="M68" i="8"/>
  <c r="N68" i="8"/>
  <c r="O68" i="8"/>
  <c r="D69" i="8"/>
  <c r="E69" i="8"/>
  <c r="F69" i="8"/>
  <c r="G69" i="8"/>
  <c r="H69" i="8"/>
  <c r="I69" i="8"/>
  <c r="J69" i="8"/>
  <c r="K69" i="8"/>
  <c r="L69" i="8"/>
  <c r="M69" i="8"/>
  <c r="N69" i="8"/>
  <c r="O69" i="8"/>
  <c r="D78" i="8"/>
  <c r="E78" i="8"/>
  <c r="F78" i="8"/>
  <c r="G78" i="8"/>
  <c r="H78" i="8"/>
  <c r="I78" i="8"/>
  <c r="J78" i="8"/>
  <c r="K78" i="8"/>
  <c r="L78" i="8"/>
  <c r="M78" i="8"/>
  <c r="N78" i="8"/>
  <c r="O78" i="8"/>
  <c r="D79" i="8"/>
  <c r="E79" i="8"/>
  <c r="F79" i="8"/>
  <c r="G79" i="8"/>
  <c r="H79" i="8"/>
  <c r="I79" i="8"/>
  <c r="J79" i="8"/>
  <c r="K79" i="8"/>
  <c r="L79" i="8"/>
  <c r="M79" i="8"/>
  <c r="N79" i="8"/>
  <c r="O79" i="8"/>
  <c r="D80" i="8"/>
  <c r="E80" i="8"/>
  <c r="F80" i="8"/>
  <c r="G80" i="8"/>
  <c r="H80" i="8"/>
  <c r="I80" i="8"/>
  <c r="J80" i="8"/>
  <c r="K80" i="8"/>
  <c r="L80" i="8"/>
  <c r="M80" i="8"/>
  <c r="N80" i="8"/>
  <c r="O80" i="8"/>
  <c r="D81" i="8"/>
  <c r="E81" i="8"/>
  <c r="F81" i="8"/>
  <c r="G81" i="8"/>
  <c r="H81" i="8"/>
  <c r="I81" i="8"/>
  <c r="J81" i="8"/>
  <c r="K81" i="8"/>
  <c r="L81" i="8"/>
  <c r="M81" i="8"/>
  <c r="N81" i="8"/>
  <c r="O81" i="8"/>
  <c r="D82" i="8"/>
  <c r="E82" i="8"/>
  <c r="F82" i="8"/>
  <c r="G82" i="8"/>
  <c r="H82" i="8"/>
  <c r="I82" i="8"/>
  <c r="J82" i="8"/>
  <c r="K82" i="8"/>
  <c r="L82" i="8"/>
  <c r="M82" i="8"/>
  <c r="N82" i="8"/>
  <c r="O82" i="8"/>
  <c r="D83" i="8"/>
  <c r="E83" i="8"/>
  <c r="F83" i="8"/>
  <c r="G83" i="8"/>
  <c r="H83" i="8"/>
  <c r="I83" i="8"/>
  <c r="J83" i="8"/>
  <c r="K83" i="8"/>
  <c r="L83" i="8"/>
  <c r="M83" i="8"/>
  <c r="N83" i="8"/>
  <c r="O83" i="8"/>
  <c r="D84" i="8"/>
  <c r="E84" i="8"/>
  <c r="F84" i="8"/>
  <c r="G84" i="8"/>
  <c r="H84" i="8"/>
  <c r="I84" i="8"/>
  <c r="J84" i="8"/>
  <c r="K84" i="8"/>
  <c r="L84" i="8"/>
  <c r="M84" i="8"/>
  <c r="N84" i="8"/>
  <c r="O84" i="8"/>
  <c r="D85" i="8"/>
  <c r="E85" i="8"/>
  <c r="F85" i="8"/>
  <c r="G85" i="8"/>
  <c r="H85" i="8"/>
  <c r="I85" i="8"/>
  <c r="J85" i="8"/>
  <c r="K85" i="8"/>
  <c r="L85" i="8"/>
  <c r="M85" i="8"/>
  <c r="N85" i="8"/>
  <c r="O85" i="8"/>
  <c r="D86" i="8"/>
  <c r="E86" i="8"/>
  <c r="F86" i="8"/>
  <c r="G86" i="8"/>
  <c r="H86" i="8"/>
  <c r="I86" i="8"/>
  <c r="J86" i="8"/>
  <c r="K86" i="8"/>
  <c r="L86" i="8"/>
  <c r="M86" i="8"/>
  <c r="N86" i="8"/>
  <c r="O86" i="8"/>
  <c r="D87" i="8"/>
  <c r="E87" i="8"/>
  <c r="F87" i="8"/>
  <c r="G87" i="8"/>
  <c r="H87" i="8"/>
  <c r="I87" i="8"/>
  <c r="J87" i="8"/>
  <c r="K87" i="8"/>
  <c r="L87" i="8"/>
  <c r="M87" i="8"/>
  <c r="N87" i="8"/>
  <c r="O87" i="8"/>
  <c r="D88" i="8"/>
  <c r="E88" i="8"/>
  <c r="F88" i="8"/>
  <c r="G88" i="8"/>
  <c r="H88" i="8"/>
  <c r="I88" i="8"/>
  <c r="J88" i="8"/>
  <c r="K88" i="8"/>
  <c r="L88" i="8"/>
  <c r="M88" i="8"/>
  <c r="N88" i="8"/>
  <c r="O88" i="8"/>
  <c r="D89" i="8"/>
  <c r="E89" i="8"/>
  <c r="F89" i="8"/>
  <c r="G89" i="8"/>
  <c r="H89" i="8"/>
  <c r="I89" i="8"/>
  <c r="J89" i="8"/>
  <c r="K89" i="8"/>
  <c r="L89" i="8"/>
  <c r="M89" i="8"/>
  <c r="N89" i="8"/>
  <c r="O89" i="8"/>
  <c r="D90" i="8"/>
  <c r="E90" i="8"/>
  <c r="F90" i="8"/>
  <c r="G90" i="8"/>
  <c r="H90" i="8"/>
  <c r="I90" i="8"/>
  <c r="J90" i="8"/>
  <c r="K90" i="8"/>
  <c r="L90" i="8"/>
  <c r="M90" i="8"/>
  <c r="N90" i="8"/>
  <c r="O90" i="8"/>
  <c r="D91" i="8"/>
  <c r="E91" i="8"/>
  <c r="F91" i="8"/>
  <c r="G91" i="8"/>
  <c r="H91" i="8"/>
  <c r="I91" i="8"/>
  <c r="J91" i="8"/>
  <c r="K91" i="8"/>
  <c r="L91" i="8"/>
  <c r="M91" i="8"/>
  <c r="N91" i="8"/>
  <c r="O91" i="8"/>
  <c r="D92" i="8"/>
  <c r="E92" i="8"/>
  <c r="F92" i="8"/>
  <c r="G92" i="8"/>
  <c r="H92" i="8"/>
  <c r="I92" i="8"/>
  <c r="J92" i="8"/>
  <c r="K92" i="8"/>
  <c r="L92" i="8"/>
  <c r="M92" i="8"/>
  <c r="N92" i="8"/>
  <c r="O92" i="8"/>
  <c r="E98" i="8"/>
  <c r="F98" i="8"/>
  <c r="H98" i="8"/>
  <c r="I98" i="8"/>
  <c r="K98" i="8"/>
  <c r="L98" i="8"/>
  <c r="N98" i="8"/>
  <c r="O98" i="8"/>
  <c r="D99" i="8"/>
  <c r="E99" i="8"/>
  <c r="F99" i="8"/>
  <c r="G99" i="8"/>
  <c r="H99" i="8"/>
  <c r="I99" i="8"/>
  <c r="J99" i="8"/>
  <c r="K99" i="8"/>
  <c r="L99" i="8"/>
  <c r="M99" i="8"/>
  <c r="N99" i="8"/>
  <c r="O99" i="8"/>
  <c r="D100" i="8"/>
  <c r="E100" i="8"/>
  <c r="F100" i="8"/>
  <c r="G100" i="8"/>
  <c r="H100" i="8"/>
  <c r="I100" i="8"/>
  <c r="J100" i="8"/>
  <c r="K100" i="8"/>
  <c r="L100" i="8"/>
  <c r="M100" i="8"/>
  <c r="N100" i="8"/>
  <c r="O100" i="8"/>
  <c r="D101" i="8"/>
  <c r="E101" i="8"/>
  <c r="F101" i="8"/>
  <c r="G101" i="8"/>
  <c r="H101" i="8"/>
  <c r="I101" i="8"/>
  <c r="J101" i="8"/>
  <c r="K101" i="8"/>
  <c r="L101" i="8"/>
  <c r="M101" i="8"/>
  <c r="N101" i="8"/>
  <c r="O101" i="8"/>
  <c r="D102" i="8"/>
  <c r="E102" i="8"/>
  <c r="F102" i="8"/>
  <c r="G102" i="8"/>
  <c r="H102" i="8"/>
  <c r="I102" i="8"/>
  <c r="J102" i="8"/>
  <c r="K102" i="8"/>
  <c r="L102" i="8"/>
  <c r="M102" i="8"/>
  <c r="N102" i="8"/>
  <c r="O102" i="8"/>
  <c r="D103" i="8"/>
  <c r="E103" i="8"/>
  <c r="F103" i="8"/>
  <c r="G103" i="8"/>
  <c r="H103" i="8"/>
  <c r="I103" i="8"/>
  <c r="J103" i="8"/>
  <c r="K103" i="8"/>
  <c r="L103" i="8"/>
  <c r="M103" i="8"/>
  <c r="N103" i="8"/>
  <c r="O103" i="8"/>
  <c r="D104" i="8"/>
  <c r="E104" i="8"/>
  <c r="F104" i="8"/>
  <c r="G104" i="8"/>
  <c r="H104" i="8"/>
  <c r="I104" i="8"/>
  <c r="J104" i="8"/>
  <c r="K104" i="8"/>
  <c r="L104" i="8"/>
  <c r="M104" i="8"/>
  <c r="N104" i="8"/>
  <c r="O104" i="8"/>
  <c r="D105" i="8"/>
  <c r="E105" i="8"/>
  <c r="F105" i="8"/>
  <c r="G105" i="8"/>
  <c r="H105" i="8"/>
  <c r="I105" i="8"/>
  <c r="J105" i="8"/>
  <c r="K105" i="8"/>
  <c r="L105" i="8"/>
  <c r="M105" i="8"/>
  <c r="N105" i="8"/>
  <c r="O105" i="8"/>
  <c r="D106" i="8"/>
  <c r="E106" i="8"/>
  <c r="F106" i="8"/>
  <c r="G106" i="8"/>
  <c r="H106" i="8"/>
  <c r="I106" i="8"/>
  <c r="J106" i="8"/>
  <c r="K106" i="8"/>
  <c r="L106" i="8"/>
  <c r="M106" i="8"/>
  <c r="N106" i="8"/>
  <c r="O106" i="8"/>
  <c r="D107" i="8"/>
  <c r="E107" i="8"/>
  <c r="F107" i="8"/>
  <c r="G107" i="8"/>
  <c r="H107" i="8"/>
  <c r="I107" i="8"/>
  <c r="J107" i="8"/>
  <c r="K107" i="8"/>
  <c r="L107" i="8"/>
  <c r="M107" i="8"/>
  <c r="N107" i="8"/>
  <c r="O107" i="8"/>
  <c r="D110" i="8"/>
  <c r="E110" i="8"/>
  <c r="F110" i="8"/>
  <c r="G110" i="8"/>
  <c r="H110" i="8"/>
  <c r="I110" i="8"/>
  <c r="J110" i="8"/>
  <c r="K110" i="8"/>
  <c r="L110" i="8"/>
  <c r="M110" i="8"/>
  <c r="N110" i="8"/>
  <c r="O110" i="8"/>
  <c r="D114" i="8"/>
  <c r="E114" i="8"/>
  <c r="F114" i="8"/>
  <c r="G114" i="8"/>
  <c r="H114" i="8"/>
  <c r="I114" i="8"/>
  <c r="J114" i="8"/>
  <c r="K114" i="8"/>
  <c r="L114" i="8"/>
  <c r="M114" i="8"/>
  <c r="N114" i="8"/>
  <c r="O114" i="8"/>
  <c r="D115" i="8"/>
  <c r="E115" i="8"/>
  <c r="F115" i="8"/>
  <c r="G115" i="8"/>
  <c r="H115" i="8"/>
  <c r="I115" i="8"/>
  <c r="J115" i="8"/>
  <c r="K115" i="8"/>
  <c r="L115" i="8"/>
  <c r="M115" i="8"/>
  <c r="N115" i="8"/>
  <c r="O115" i="8"/>
  <c r="D116" i="8"/>
  <c r="E116" i="8"/>
  <c r="F116" i="8"/>
  <c r="G116" i="8"/>
  <c r="H116" i="8"/>
  <c r="I116" i="8"/>
  <c r="J116" i="8"/>
  <c r="K116" i="8"/>
  <c r="L116" i="8"/>
  <c r="M116" i="8"/>
  <c r="N116" i="8"/>
  <c r="O116" i="8"/>
  <c r="D117" i="8"/>
  <c r="E117" i="8"/>
  <c r="F117" i="8"/>
  <c r="G117" i="8"/>
  <c r="H117" i="8"/>
  <c r="I117" i="8"/>
  <c r="J117" i="8"/>
  <c r="K117" i="8"/>
  <c r="L117" i="8"/>
  <c r="M117" i="8"/>
  <c r="N117" i="8"/>
  <c r="O117" i="8"/>
  <c r="D118" i="8"/>
  <c r="E118" i="8"/>
  <c r="F118" i="8"/>
  <c r="G118" i="8"/>
  <c r="H118" i="8"/>
  <c r="I118" i="8"/>
  <c r="J118" i="8"/>
  <c r="K118" i="8"/>
  <c r="L118" i="8"/>
  <c r="M118" i="8"/>
  <c r="N118" i="8"/>
  <c r="O118" i="8"/>
  <c r="D119" i="8"/>
  <c r="E119" i="8"/>
  <c r="F119" i="8"/>
  <c r="G119" i="8"/>
  <c r="H119" i="8"/>
  <c r="I119" i="8"/>
  <c r="J119" i="8"/>
  <c r="K119" i="8"/>
  <c r="L119" i="8"/>
  <c r="M119" i="8"/>
  <c r="N119" i="8"/>
  <c r="O119" i="8"/>
  <c r="D120" i="8"/>
  <c r="E120" i="8"/>
  <c r="F120" i="8"/>
  <c r="G120" i="8"/>
  <c r="H120" i="8"/>
  <c r="I120" i="8"/>
  <c r="J120" i="8"/>
  <c r="K120" i="8"/>
  <c r="L120" i="8"/>
  <c r="M120" i="8"/>
  <c r="N120" i="8"/>
  <c r="O120" i="8"/>
  <c r="D121" i="8"/>
  <c r="E121" i="8"/>
  <c r="F121" i="8"/>
  <c r="G121" i="8"/>
  <c r="H121" i="8"/>
  <c r="I121" i="8"/>
  <c r="J121" i="8"/>
  <c r="K121" i="8"/>
  <c r="L121" i="8"/>
  <c r="M121" i="8"/>
  <c r="N121" i="8"/>
  <c r="O121" i="8"/>
  <c r="D122" i="8"/>
  <c r="E122" i="8"/>
  <c r="F122" i="8"/>
  <c r="G122" i="8"/>
  <c r="H122" i="8"/>
  <c r="I122" i="8"/>
  <c r="J122" i="8"/>
  <c r="K122" i="8"/>
  <c r="L122" i="8"/>
  <c r="M122" i="8"/>
  <c r="N122" i="8"/>
  <c r="O122" i="8"/>
  <c r="D123" i="8"/>
  <c r="E123" i="8"/>
  <c r="F123" i="8"/>
  <c r="G123" i="8"/>
  <c r="H123" i="8"/>
  <c r="I123" i="8"/>
  <c r="J123" i="8"/>
  <c r="K123" i="8"/>
  <c r="L123" i="8"/>
  <c r="M123" i="8"/>
  <c r="N123" i="8"/>
  <c r="O123" i="8"/>
  <c r="D124" i="8"/>
  <c r="E124" i="8"/>
  <c r="F124" i="8"/>
  <c r="G124" i="8"/>
  <c r="H124" i="8"/>
  <c r="I124" i="8"/>
  <c r="J124" i="8"/>
  <c r="K124" i="8"/>
  <c r="L124" i="8"/>
  <c r="M124" i="8"/>
  <c r="N124" i="8"/>
  <c r="O124" i="8"/>
  <c r="D125" i="8"/>
  <c r="E125" i="8"/>
  <c r="F125" i="8"/>
  <c r="G125" i="8"/>
  <c r="H125" i="8"/>
  <c r="I125" i="8"/>
  <c r="J125" i="8"/>
  <c r="K125" i="8"/>
  <c r="L125" i="8"/>
  <c r="M125" i="8"/>
  <c r="N125" i="8"/>
  <c r="O125" i="8"/>
  <c r="D126" i="8"/>
  <c r="E126" i="8"/>
  <c r="F126" i="8"/>
  <c r="G126" i="8"/>
  <c r="H126" i="8"/>
  <c r="I126" i="8"/>
  <c r="J126" i="8"/>
  <c r="K126" i="8"/>
  <c r="L126" i="8"/>
  <c r="M126" i="8"/>
  <c r="N126" i="8"/>
  <c r="O126" i="8"/>
  <c r="D127" i="8"/>
  <c r="E127" i="8"/>
  <c r="F127" i="8"/>
  <c r="G127" i="8"/>
  <c r="H127" i="8"/>
  <c r="I127" i="8"/>
  <c r="J127" i="8"/>
  <c r="K127" i="8"/>
  <c r="L127" i="8"/>
  <c r="M127" i="8"/>
  <c r="N127" i="8"/>
  <c r="O127" i="8"/>
  <c r="D128" i="8"/>
  <c r="E128" i="8"/>
  <c r="F128" i="8"/>
  <c r="G128" i="8"/>
  <c r="H128" i="8"/>
  <c r="I128" i="8"/>
  <c r="J128" i="8"/>
  <c r="K128" i="8"/>
  <c r="L128" i="8"/>
  <c r="M128" i="8"/>
  <c r="N128" i="8"/>
  <c r="O128" i="8"/>
  <c r="D129" i="8"/>
  <c r="E129" i="8"/>
  <c r="F129" i="8"/>
  <c r="G129" i="8"/>
  <c r="H129" i="8"/>
  <c r="I129" i="8"/>
  <c r="J129" i="8"/>
  <c r="K129" i="8"/>
  <c r="L129" i="8"/>
  <c r="M129" i="8"/>
  <c r="N129" i="8"/>
  <c r="O129" i="8"/>
  <c r="D130" i="8"/>
  <c r="E130" i="8"/>
  <c r="F130" i="8"/>
  <c r="G130" i="8"/>
  <c r="H130" i="8"/>
  <c r="I130" i="8"/>
  <c r="J130" i="8"/>
  <c r="K130" i="8"/>
  <c r="L130" i="8"/>
  <c r="M130" i="8"/>
  <c r="N130" i="8"/>
  <c r="O130" i="8"/>
  <c r="D131" i="8"/>
  <c r="E131" i="8"/>
  <c r="F131" i="8"/>
  <c r="G131" i="8"/>
  <c r="H131" i="8"/>
  <c r="I131" i="8"/>
  <c r="J131" i="8"/>
  <c r="K131" i="8"/>
  <c r="L131" i="8"/>
  <c r="M131" i="8"/>
  <c r="N131" i="8"/>
  <c r="O131" i="8"/>
  <c r="D132" i="8"/>
  <c r="E132" i="8"/>
  <c r="F132" i="8"/>
  <c r="G132" i="8"/>
  <c r="H132" i="8"/>
  <c r="I132" i="8"/>
  <c r="J132" i="8"/>
  <c r="K132" i="8"/>
  <c r="L132" i="8"/>
  <c r="M132" i="8"/>
  <c r="N132" i="8"/>
  <c r="O132" i="8"/>
  <c r="D133" i="8"/>
  <c r="E133" i="8"/>
  <c r="F133" i="8"/>
  <c r="G133" i="8"/>
  <c r="H133" i="8"/>
  <c r="I133" i="8"/>
  <c r="J133" i="8"/>
  <c r="K133" i="8"/>
  <c r="L133" i="8"/>
  <c r="M133" i="8"/>
  <c r="N133" i="8"/>
  <c r="O133" i="8"/>
  <c r="D134" i="8"/>
  <c r="E134" i="8"/>
  <c r="F134" i="8"/>
  <c r="G134" i="8"/>
  <c r="H134" i="8"/>
  <c r="I134" i="8"/>
  <c r="J134" i="8"/>
  <c r="K134" i="8"/>
  <c r="L134" i="8"/>
  <c r="M134" i="8"/>
  <c r="N134" i="8"/>
  <c r="O134" i="8"/>
  <c r="D135" i="8"/>
  <c r="E135" i="8"/>
  <c r="F135" i="8"/>
  <c r="G135" i="8"/>
  <c r="H135" i="8"/>
  <c r="I135" i="8"/>
  <c r="J135" i="8"/>
  <c r="K135" i="8"/>
  <c r="L135" i="8"/>
  <c r="M135" i="8"/>
  <c r="N135" i="8"/>
  <c r="O135" i="8"/>
  <c r="D136" i="8"/>
  <c r="E136" i="8"/>
  <c r="F136" i="8"/>
  <c r="G136" i="8"/>
  <c r="H136" i="8"/>
  <c r="I136" i="8"/>
  <c r="J136" i="8"/>
  <c r="K136" i="8"/>
  <c r="L136" i="8"/>
  <c r="M136" i="8"/>
  <c r="N136" i="8"/>
  <c r="O136" i="8"/>
  <c r="D137" i="8"/>
  <c r="E137" i="8"/>
  <c r="F137" i="8"/>
  <c r="G137" i="8"/>
  <c r="H137" i="8"/>
  <c r="I137" i="8"/>
  <c r="J137" i="8"/>
  <c r="K137" i="8"/>
  <c r="L137" i="8"/>
  <c r="M137" i="8"/>
  <c r="N137" i="8"/>
  <c r="O137" i="8"/>
  <c r="D138" i="8"/>
  <c r="E138" i="8"/>
  <c r="F138" i="8"/>
  <c r="G138" i="8"/>
  <c r="H138" i="8"/>
  <c r="I138" i="8"/>
  <c r="J138" i="8"/>
  <c r="K138" i="8"/>
  <c r="L138" i="8"/>
  <c r="M138" i="8"/>
  <c r="N138" i="8"/>
  <c r="O138" i="8"/>
  <c r="D139" i="8"/>
  <c r="E139" i="8"/>
  <c r="F139" i="8"/>
  <c r="G139" i="8"/>
  <c r="H139" i="8"/>
  <c r="I139" i="8"/>
  <c r="J139" i="8"/>
  <c r="K139" i="8"/>
  <c r="L139" i="8"/>
  <c r="M139" i="8"/>
  <c r="N139" i="8"/>
  <c r="O139" i="8"/>
  <c r="D140" i="8"/>
  <c r="E140" i="8"/>
  <c r="F140" i="8"/>
  <c r="G140" i="8"/>
  <c r="H140" i="8"/>
  <c r="I140" i="8"/>
  <c r="J140" i="8"/>
  <c r="K140" i="8"/>
  <c r="L140" i="8"/>
  <c r="M140" i="8"/>
  <c r="N140" i="8"/>
  <c r="O140" i="8"/>
  <c r="D141" i="8"/>
  <c r="E141" i="8"/>
  <c r="F141" i="8"/>
  <c r="G141" i="8"/>
  <c r="H141" i="8"/>
  <c r="I141" i="8"/>
  <c r="J141" i="8"/>
  <c r="K141" i="8"/>
  <c r="L141" i="8"/>
  <c r="M141" i="8"/>
  <c r="N141" i="8"/>
  <c r="O141" i="8"/>
  <c r="D142" i="8"/>
  <c r="E142" i="8"/>
  <c r="F142" i="8"/>
  <c r="G142" i="8"/>
  <c r="H142" i="8"/>
  <c r="I142" i="8"/>
  <c r="J142" i="8"/>
  <c r="K142" i="8"/>
  <c r="L142" i="8"/>
  <c r="M142" i="8"/>
  <c r="N142" i="8"/>
  <c r="O142" i="8"/>
  <c r="D143" i="8"/>
  <c r="E143" i="8"/>
  <c r="F143" i="8"/>
  <c r="G143" i="8"/>
  <c r="H143" i="8"/>
  <c r="I143" i="8"/>
  <c r="J143" i="8"/>
  <c r="K143" i="8"/>
  <c r="L143" i="8"/>
  <c r="M143" i="8"/>
  <c r="N143" i="8"/>
  <c r="O143" i="8"/>
  <c r="D144" i="8"/>
  <c r="E144" i="8"/>
  <c r="F144" i="8"/>
  <c r="G144" i="8"/>
  <c r="H144" i="8"/>
  <c r="I144" i="8"/>
  <c r="J144" i="8"/>
  <c r="K144" i="8"/>
  <c r="L144" i="8"/>
  <c r="M144" i="8"/>
  <c r="N144" i="8"/>
  <c r="O144" i="8"/>
  <c r="D145" i="8"/>
  <c r="E145" i="8"/>
  <c r="F145" i="8"/>
  <c r="G145" i="8"/>
  <c r="H145" i="8"/>
  <c r="I145" i="8"/>
  <c r="J145" i="8"/>
  <c r="K145" i="8"/>
  <c r="L145" i="8"/>
  <c r="M145" i="8"/>
  <c r="N145" i="8"/>
  <c r="O145" i="8"/>
  <c r="D146" i="8"/>
  <c r="E146" i="8"/>
  <c r="F146" i="8"/>
  <c r="G146" i="8"/>
  <c r="H146" i="8"/>
  <c r="I146" i="8"/>
  <c r="J146" i="8"/>
  <c r="K146" i="8"/>
  <c r="L146" i="8"/>
  <c r="M146" i="8"/>
  <c r="N146" i="8"/>
  <c r="O146" i="8"/>
  <c r="D147" i="8"/>
  <c r="E147" i="8"/>
  <c r="F147" i="8"/>
  <c r="G147" i="8"/>
  <c r="H147" i="8"/>
  <c r="I147" i="8"/>
  <c r="J147" i="8"/>
  <c r="K147" i="8"/>
  <c r="L147" i="8"/>
  <c r="M147" i="8"/>
  <c r="N147" i="8"/>
  <c r="O147" i="8"/>
  <c r="D148" i="8"/>
  <c r="E148" i="8"/>
  <c r="F148" i="8"/>
  <c r="G148" i="8"/>
  <c r="H148" i="8"/>
  <c r="I148" i="8"/>
  <c r="J148" i="8"/>
  <c r="K148" i="8"/>
  <c r="L148" i="8"/>
  <c r="M148" i="8"/>
  <c r="N148" i="8"/>
  <c r="O148" i="8"/>
  <c r="D149" i="8"/>
  <c r="E149" i="8"/>
  <c r="F149" i="8"/>
  <c r="G149" i="8"/>
  <c r="H149" i="8"/>
  <c r="I149" i="8"/>
  <c r="J149" i="8"/>
  <c r="K149" i="8"/>
  <c r="L149" i="8"/>
  <c r="M149" i="8"/>
  <c r="N149" i="8"/>
  <c r="O149" i="8"/>
  <c r="D150" i="8"/>
  <c r="E150" i="8"/>
  <c r="F150" i="8"/>
  <c r="G150" i="8"/>
  <c r="H150" i="8"/>
  <c r="I150" i="8"/>
  <c r="J150" i="8"/>
  <c r="K150" i="8"/>
  <c r="L150" i="8"/>
  <c r="M150" i="8"/>
  <c r="N150" i="8"/>
  <c r="O150" i="8"/>
  <c r="D151" i="8"/>
  <c r="E151" i="8"/>
  <c r="F151" i="8"/>
  <c r="G151" i="8"/>
  <c r="H151" i="8"/>
  <c r="I151" i="8"/>
  <c r="J151" i="8"/>
  <c r="K151" i="8"/>
  <c r="L151" i="8"/>
  <c r="M151" i="8"/>
  <c r="N151" i="8"/>
  <c r="O151" i="8"/>
  <c r="D152" i="8"/>
  <c r="E152" i="8"/>
  <c r="F152" i="8"/>
  <c r="G152" i="8"/>
  <c r="H152" i="8"/>
  <c r="I152" i="8"/>
  <c r="J152" i="8"/>
  <c r="K152" i="8"/>
  <c r="L152" i="8"/>
  <c r="M152" i="8"/>
  <c r="N152" i="8"/>
  <c r="O152" i="8"/>
  <c r="D153" i="8"/>
  <c r="E153" i="8"/>
  <c r="F153" i="8"/>
  <c r="G153" i="8"/>
  <c r="H153" i="8"/>
  <c r="I153" i="8"/>
  <c r="J153" i="8"/>
  <c r="K153" i="8"/>
  <c r="L153" i="8"/>
  <c r="M153" i="8"/>
  <c r="N153" i="8"/>
  <c r="O153" i="8"/>
  <c r="D154" i="8"/>
  <c r="E154" i="8"/>
  <c r="F154" i="8"/>
  <c r="G154" i="8"/>
  <c r="H154" i="8"/>
  <c r="I154" i="8"/>
  <c r="J154" i="8"/>
  <c r="K154" i="8"/>
  <c r="L154" i="8"/>
  <c r="M154" i="8"/>
  <c r="N154" i="8"/>
  <c r="O154" i="8"/>
  <c r="D155" i="8"/>
  <c r="E155" i="8"/>
  <c r="F155" i="8"/>
  <c r="G155" i="8"/>
  <c r="H155" i="8"/>
  <c r="I155" i="8"/>
  <c r="J155" i="8"/>
  <c r="K155" i="8"/>
  <c r="L155" i="8"/>
  <c r="M155" i="8"/>
  <c r="N155" i="8"/>
  <c r="O155" i="8"/>
  <c r="D156" i="8"/>
  <c r="E156" i="8"/>
  <c r="F156" i="8"/>
  <c r="G156" i="8"/>
  <c r="H156" i="8"/>
  <c r="I156" i="8"/>
  <c r="J156" i="8"/>
  <c r="K156" i="8"/>
  <c r="L156" i="8"/>
  <c r="M156" i="8"/>
  <c r="N156" i="8"/>
  <c r="O156" i="8"/>
  <c r="D157" i="8"/>
  <c r="E157" i="8"/>
  <c r="F157" i="8"/>
  <c r="G157" i="8"/>
  <c r="H157" i="8"/>
  <c r="I157" i="8"/>
  <c r="J157" i="8"/>
  <c r="K157" i="8"/>
  <c r="L157" i="8"/>
  <c r="M157" i="8"/>
  <c r="N157" i="8"/>
  <c r="O157" i="8"/>
  <c r="D158" i="8"/>
  <c r="E158" i="8"/>
  <c r="F158" i="8"/>
  <c r="G158" i="8"/>
  <c r="H158" i="8"/>
  <c r="I158" i="8"/>
  <c r="J158" i="8"/>
  <c r="K158" i="8"/>
  <c r="L158" i="8"/>
  <c r="M158" i="8"/>
  <c r="N158" i="8"/>
  <c r="O158" i="8"/>
  <c r="D159" i="8"/>
  <c r="E159" i="8"/>
  <c r="F159" i="8"/>
  <c r="G159" i="8"/>
  <c r="H159" i="8"/>
  <c r="I159" i="8"/>
  <c r="J159" i="8"/>
  <c r="K159" i="8"/>
  <c r="L159" i="8"/>
  <c r="M159" i="8"/>
  <c r="N159" i="8"/>
  <c r="O159" i="8"/>
  <c r="D160" i="8"/>
  <c r="E160" i="8"/>
  <c r="F160" i="8"/>
  <c r="G160" i="8"/>
  <c r="H160" i="8"/>
  <c r="I160" i="8"/>
  <c r="J160" i="8"/>
  <c r="K160" i="8"/>
  <c r="L160" i="8"/>
  <c r="M160" i="8"/>
  <c r="N160" i="8"/>
  <c r="O160" i="8"/>
  <c r="D161" i="8"/>
  <c r="E161" i="8"/>
  <c r="F161" i="8"/>
  <c r="G161" i="8"/>
  <c r="H161" i="8"/>
  <c r="I161" i="8"/>
  <c r="J161" i="8"/>
  <c r="K161" i="8"/>
  <c r="L161" i="8"/>
  <c r="M161" i="8"/>
  <c r="N161" i="8"/>
  <c r="O161" i="8"/>
  <c r="D162" i="8"/>
  <c r="E162" i="8"/>
  <c r="F162" i="8"/>
  <c r="G162" i="8"/>
  <c r="H162" i="8"/>
  <c r="I162" i="8"/>
  <c r="J162" i="8"/>
  <c r="K162" i="8"/>
  <c r="L162" i="8"/>
  <c r="M162" i="8"/>
  <c r="N162" i="8"/>
  <c r="O162" i="8"/>
  <c r="D163" i="8"/>
  <c r="E163" i="8"/>
  <c r="F163" i="8"/>
  <c r="G163" i="8"/>
  <c r="H163" i="8"/>
  <c r="I163" i="8"/>
  <c r="J163" i="8"/>
  <c r="K163" i="8"/>
  <c r="L163" i="8"/>
  <c r="M163" i="8"/>
  <c r="N163" i="8"/>
  <c r="O163" i="8"/>
  <c r="D164" i="8"/>
  <c r="E164" i="8"/>
  <c r="F164" i="8"/>
  <c r="G164" i="8"/>
  <c r="H164" i="8"/>
  <c r="I164" i="8"/>
  <c r="J164" i="8"/>
  <c r="K164" i="8"/>
  <c r="L164" i="8"/>
  <c r="M164" i="8"/>
  <c r="N164" i="8"/>
  <c r="O164" i="8"/>
  <c r="D165" i="8"/>
  <c r="E165" i="8"/>
  <c r="F165" i="8"/>
  <c r="G165" i="8"/>
  <c r="H165" i="8"/>
  <c r="I165" i="8"/>
  <c r="J165" i="8"/>
  <c r="K165" i="8"/>
  <c r="L165" i="8"/>
  <c r="M165" i="8"/>
  <c r="N165" i="8"/>
  <c r="O165" i="8"/>
  <c r="D166" i="8"/>
  <c r="E166" i="8"/>
  <c r="F166" i="8"/>
  <c r="G166" i="8"/>
  <c r="H166" i="8"/>
  <c r="I166" i="8"/>
  <c r="J166" i="8"/>
  <c r="K166" i="8"/>
  <c r="L166" i="8"/>
  <c r="M166" i="8"/>
  <c r="N166" i="8"/>
  <c r="O166" i="8"/>
  <c r="D167" i="8"/>
  <c r="E167" i="8"/>
  <c r="F167" i="8"/>
  <c r="G167" i="8"/>
  <c r="H167" i="8"/>
  <c r="I167" i="8"/>
  <c r="J167" i="8"/>
  <c r="K167" i="8"/>
  <c r="L167" i="8"/>
  <c r="M167" i="8"/>
  <c r="N167" i="8"/>
  <c r="O167" i="8"/>
  <c r="D168" i="8"/>
  <c r="E168" i="8"/>
  <c r="F168" i="8"/>
  <c r="G168" i="8"/>
  <c r="H168" i="8"/>
  <c r="I168" i="8"/>
  <c r="J168" i="8"/>
  <c r="K168" i="8"/>
  <c r="L168" i="8"/>
  <c r="M168" i="8"/>
  <c r="N168" i="8"/>
  <c r="O168" i="8"/>
  <c r="D169" i="8"/>
  <c r="E169" i="8"/>
  <c r="F169" i="8"/>
  <c r="G169" i="8"/>
  <c r="H169" i="8"/>
  <c r="I169" i="8"/>
  <c r="J169" i="8"/>
  <c r="K169" i="8"/>
  <c r="L169" i="8"/>
  <c r="M169" i="8"/>
  <c r="N169" i="8"/>
  <c r="O169" i="8"/>
  <c r="D170" i="8"/>
  <c r="E170" i="8"/>
  <c r="F170" i="8"/>
  <c r="G170" i="8"/>
  <c r="H170" i="8"/>
  <c r="I170" i="8"/>
  <c r="J170" i="8"/>
  <c r="K170" i="8"/>
  <c r="L170" i="8"/>
  <c r="M170" i="8"/>
  <c r="N170" i="8"/>
  <c r="O170" i="8"/>
  <c r="D171" i="8"/>
  <c r="E171" i="8"/>
  <c r="F171" i="8"/>
  <c r="G171" i="8"/>
  <c r="H171" i="8"/>
  <c r="I171" i="8"/>
  <c r="J171" i="8"/>
  <c r="K171" i="8"/>
  <c r="L171" i="8"/>
  <c r="M171" i="8"/>
  <c r="N171" i="8"/>
  <c r="O171" i="8"/>
  <c r="D172" i="8"/>
  <c r="E172" i="8"/>
  <c r="F172" i="8"/>
  <c r="G172" i="8"/>
  <c r="H172" i="8"/>
  <c r="I172" i="8"/>
  <c r="J172" i="8"/>
  <c r="K172" i="8"/>
  <c r="L172" i="8"/>
  <c r="M172" i="8"/>
  <c r="N172" i="8"/>
  <c r="O172" i="8"/>
  <c r="D173" i="8"/>
  <c r="E173" i="8"/>
  <c r="F173" i="8"/>
  <c r="G173" i="8"/>
  <c r="H173" i="8"/>
  <c r="I173" i="8"/>
  <c r="J173" i="8"/>
  <c r="K173" i="8"/>
  <c r="L173" i="8"/>
  <c r="M173" i="8"/>
  <c r="N173" i="8"/>
  <c r="O173" i="8"/>
  <c r="D174" i="8"/>
  <c r="E174" i="8"/>
  <c r="F174" i="8"/>
  <c r="G174" i="8"/>
  <c r="H174" i="8"/>
  <c r="I174" i="8"/>
  <c r="J174" i="8"/>
  <c r="K174" i="8"/>
  <c r="L174" i="8"/>
  <c r="M174" i="8"/>
  <c r="N174" i="8"/>
  <c r="O174" i="8"/>
  <c r="B174" i="8"/>
  <c r="I109" i="7" l="1"/>
  <c r="I172" i="7" s="1"/>
  <c r="I105" i="7"/>
  <c r="P153" i="8"/>
  <c r="P147" i="8"/>
  <c r="P141" i="8"/>
  <c r="P135" i="8"/>
  <c r="P129" i="8"/>
  <c r="P123" i="8"/>
  <c r="P117" i="8"/>
  <c r="P105" i="8"/>
  <c r="P99" i="8"/>
  <c r="P87" i="8"/>
  <c r="P81" i="8"/>
  <c r="P68" i="8"/>
  <c r="P56" i="8"/>
  <c r="P50" i="8"/>
  <c r="P44" i="8"/>
  <c r="P32" i="8"/>
  <c r="P28" i="8"/>
  <c r="P26" i="8"/>
  <c r="P22" i="8"/>
  <c r="P167" i="8"/>
  <c r="P163" i="8"/>
  <c r="P160" i="8"/>
  <c r="P149" i="8"/>
  <c r="P146" i="8"/>
  <c r="P142" i="8"/>
  <c r="P140" i="8"/>
  <c r="P139" i="8"/>
  <c r="P136" i="8"/>
  <c r="P134" i="8"/>
  <c r="P133" i="8"/>
  <c r="P132" i="8"/>
  <c r="P131" i="8"/>
  <c r="P130" i="8"/>
  <c r="P128" i="8"/>
  <c r="P127" i="8"/>
  <c r="P126" i="8"/>
  <c r="P125" i="8"/>
  <c r="P124" i="8"/>
  <c r="P122" i="8"/>
  <c r="P121" i="8"/>
  <c r="P120" i="8"/>
  <c r="P119" i="8"/>
  <c r="P118" i="8"/>
  <c r="P116" i="8"/>
  <c r="P115" i="8"/>
  <c r="P114" i="8"/>
  <c r="P171" i="8"/>
  <c r="P164" i="8"/>
  <c r="P161" i="8"/>
  <c r="P154" i="8"/>
  <c r="P150" i="8"/>
  <c r="P144" i="8"/>
  <c r="P138" i="8"/>
  <c r="P172" i="8"/>
  <c r="P170" i="8"/>
  <c r="P169" i="8"/>
  <c r="P168" i="8"/>
  <c r="P162" i="8"/>
  <c r="P173" i="8"/>
  <c r="P166" i="8"/>
  <c r="P165" i="8"/>
  <c r="P159" i="8"/>
  <c r="P157" i="8"/>
  <c r="P155" i="8"/>
  <c r="P152" i="8"/>
  <c r="P151" i="8"/>
  <c r="P148" i="8"/>
  <c r="P145" i="8"/>
  <c r="P143" i="8"/>
  <c r="P137" i="8"/>
  <c r="P174" i="8"/>
  <c r="Q174" i="8" s="1"/>
  <c r="P110" i="8"/>
  <c r="P106" i="8"/>
  <c r="P104" i="8"/>
  <c r="P103" i="8"/>
  <c r="P102" i="8"/>
  <c r="P101" i="8"/>
  <c r="P100" i="8"/>
  <c r="P92" i="8"/>
  <c r="P91" i="8"/>
  <c r="P90" i="8"/>
  <c r="P89" i="8"/>
  <c r="P88" i="8"/>
  <c r="P86" i="8"/>
  <c r="P85" i="8"/>
  <c r="P84" i="8"/>
  <c r="P83" i="8"/>
  <c r="P82" i="8"/>
  <c r="P80" i="8"/>
  <c r="P79" i="8"/>
  <c r="P78" i="8"/>
  <c r="P69" i="8"/>
  <c r="P67" i="8"/>
  <c r="P66" i="8"/>
  <c r="P65" i="8"/>
  <c r="P64" i="8"/>
  <c r="P63" i="8"/>
  <c r="P58" i="8"/>
  <c r="P57" i="8"/>
  <c r="P55" i="8"/>
  <c r="P54" i="8"/>
  <c r="P53" i="8"/>
  <c r="P52" i="8"/>
  <c r="P51" i="8"/>
  <c r="P49" i="8"/>
  <c r="P48" i="8"/>
  <c r="P47" i="8"/>
  <c r="P46" i="8"/>
  <c r="P45" i="8"/>
  <c r="P43" i="8"/>
  <c r="P42" i="8"/>
  <c r="P41" i="8"/>
  <c r="P40" i="8"/>
  <c r="P34" i="8"/>
  <c r="P33" i="8"/>
  <c r="P31" i="8"/>
  <c r="P30" i="8"/>
  <c r="P29" i="8"/>
  <c r="P27" i="8"/>
  <c r="P25" i="8"/>
  <c r="P24" i="8"/>
  <c r="P23" i="8"/>
  <c r="P21" i="8"/>
  <c r="P20" i="8"/>
  <c r="P18" i="8"/>
  <c r="P158" i="8"/>
  <c r="P156" i="8"/>
  <c r="P19" i="8"/>
  <c r="P107" i="8"/>
  <c r="D12" i="8" l="1"/>
  <c r="B2" i="11" s="1"/>
  <c r="B9" i="11" s="1"/>
  <c r="E12" i="8" l="1"/>
  <c r="C2" i="11" s="1"/>
  <c r="C9" i="11" s="1"/>
  <c r="S12" i="8"/>
  <c r="B110" i="8"/>
  <c r="Q110" i="8" s="1"/>
  <c r="B111" i="8"/>
  <c r="B112" i="8"/>
  <c r="B113" i="8"/>
  <c r="B114" i="8"/>
  <c r="Q114" i="8" s="1"/>
  <c r="B115" i="8"/>
  <c r="Q115" i="8" s="1"/>
  <c r="B116" i="8"/>
  <c r="Q116" i="8" s="1"/>
  <c r="B117" i="8"/>
  <c r="Q117" i="8" s="1"/>
  <c r="B118" i="8"/>
  <c r="Q118" i="8" s="1"/>
  <c r="B119" i="8"/>
  <c r="Q119" i="8" s="1"/>
  <c r="B120" i="8"/>
  <c r="Q120" i="8" s="1"/>
  <c r="B121" i="8"/>
  <c r="Q121" i="8" s="1"/>
  <c r="B122" i="8"/>
  <c r="Q122" i="8" s="1"/>
  <c r="B123" i="8"/>
  <c r="Q123" i="8" s="1"/>
  <c r="B124" i="8"/>
  <c r="Q124" i="8" s="1"/>
  <c r="B125" i="8"/>
  <c r="Q125" i="8" s="1"/>
  <c r="B126" i="8"/>
  <c r="Q126" i="8" s="1"/>
  <c r="B127" i="8"/>
  <c r="Q127" i="8" s="1"/>
  <c r="B128" i="8"/>
  <c r="Q128" i="8" s="1"/>
  <c r="B129" i="8"/>
  <c r="Q129" i="8" s="1"/>
  <c r="B130" i="8"/>
  <c r="Q130" i="8" s="1"/>
  <c r="B131" i="8"/>
  <c r="Q131" i="8" s="1"/>
  <c r="B132" i="8"/>
  <c r="Q132" i="8" s="1"/>
  <c r="B133" i="8"/>
  <c r="Q133" i="8" s="1"/>
  <c r="B134" i="8"/>
  <c r="Q134" i="8" s="1"/>
  <c r="B135" i="8"/>
  <c r="Q135" i="8" s="1"/>
  <c r="B136" i="8"/>
  <c r="Q136" i="8" s="1"/>
  <c r="B137" i="8"/>
  <c r="Q137" i="8" s="1"/>
  <c r="B138" i="8"/>
  <c r="Q138" i="8" s="1"/>
  <c r="B139" i="8"/>
  <c r="Q139" i="8" s="1"/>
  <c r="B140" i="8"/>
  <c r="Q140" i="8" s="1"/>
  <c r="B141" i="8"/>
  <c r="Q141" i="8" s="1"/>
  <c r="B142" i="8"/>
  <c r="Q142" i="8" s="1"/>
  <c r="B143" i="8"/>
  <c r="Q143" i="8" s="1"/>
  <c r="B144" i="8"/>
  <c r="Q144" i="8" s="1"/>
  <c r="B145" i="8"/>
  <c r="Q145" i="8" s="1"/>
  <c r="B146" i="8"/>
  <c r="Q146" i="8" s="1"/>
  <c r="B147" i="8"/>
  <c r="Q147" i="8" s="1"/>
  <c r="B148" i="8"/>
  <c r="Q148" i="8" s="1"/>
  <c r="B149" i="8"/>
  <c r="Q149" i="8" s="1"/>
  <c r="B150" i="8"/>
  <c r="Q150" i="8" s="1"/>
  <c r="B151" i="8"/>
  <c r="Q151" i="8" s="1"/>
  <c r="B152" i="8"/>
  <c r="Q152" i="8" s="1"/>
  <c r="B153" i="8"/>
  <c r="Q153" i="8" s="1"/>
  <c r="B154" i="8"/>
  <c r="Q154" i="8" s="1"/>
  <c r="B155" i="8"/>
  <c r="Q155" i="8" s="1"/>
  <c r="B156" i="8"/>
  <c r="Q156" i="8" s="1"/>
  <c r="B157" i="8"/>
  <c r="Q157" i="8" s="1"/>
  <c r="B158" i="8"/>
  <c r="Q158" i="8" s="1"/>
  <c r="B159" i="8"/>
  <c r="Q159" i="8" s="1"/>
  <c r="B160" i="8"/>
  <c r="Q160" i="8" s="1"/>
  <c r="B161" i="8"/>
  <c r="Q161" i="8" s="1"/>
  <c r="B162" i="8"/>
  <c r="Q162" i="8" s="1"/>
  <c r="B163" i="8"/>
  <c r="Q163" i="8" s="1"/>
  <c r="B164" i="8"/>
  <c r="Q164" i="8" s="1"/>
  <c r="B165" i="8"/>
  <c r="Q165" i="8" s="1"/>
  <c r="B166" i="8"/>
  <c r="Q166" i="8" s="1"/>
  <c r="B167" i="8"/>
  <c r="Q167" i="8" s="1"/>
  <c r="B168" i="8"/>
  <c r="Q168" i="8" s="1"/>
  <c r="B169" i="8"/>
  <c r="Q169" i="8" s="1"/>
  <c r="B170" i="8"/>
  <c r="Q170" i="8" s="1"/>
  <c r="B171" i="8"/>
  <c r="Q171" i="8" s="1"/>
  <c r="B172" i="8"/>
  <c r="Q172" i="8" s="1"/>
  <c r="B96" i="8"/>
  <c r="B97" i="8"/>
  <c r="B98" i="8"/>
  <c r="B99" i="8"/>
  <c r="Q99" i="8" s="1"/>
  <c r="B100" i="8"/>
  <c r="Q100" i="8" s="1"/>
  <c r="B101" i="8"/>
  <c r="Q101" i="8" s="1"/>
  <c r="B102" i="8"/>
  <c r="Q102" i="8" s="1"/>
  <c r="B103" i="8"/>
  <c r="Q103" i="8" s="1"/>
  <c r="B104" i="8"/>
  <c r="Q104" i="8" s="1"/>
  <c r="B105" i="8"/>
  <c r="Q105" i="8" s="1"/>
  <c r="B106" i="8"/>
  <c r="Q106" i="8" s="1"/>
  <c r="I91" i="7"/>
  <c r="B78" i="8"/>
  <c r="Q78" i="8" s="1"/>
  <c r="B79" i="8"/>
  <c r="Q79" i="8" s="1"/>
  <c r="B80" i="8"/>
  <c r="Q80" i="8" s="1"/>
  <c r="B81" i="8"/>
  <c r="Q81" i="8" s="1"/>
  <c r="B82" i="8"/>
  <c r="Q82" i="8" s="1"/>
  <c r="B83" i="8"/>
  <c r="Q83" i="8" s="1"/>
  <c r="B84" i="8"/>
  <c r="Q84" i="8" s="1"/>
  <c r="B85" i="8"/>
  <c r="Q85" i="8" s="1"/>
  <c r="B86" i="8"/>
  <c r="Q86" i="8" s="1"/>
  <c r="B87" i="8"/>
  <c r="Q87" i="8" s="1"/>
  <c r="B88" i="8"/>
  <c r="Q88" i="8" s="1"/>
  <c r="B89" i="8"/>
  <c r="Q89" i="8" s="1"/>
  <c r="B90" i="8"/>
  <c r="Q90" i="8" s="1"/>
  <c r="B91" i="8"/>
  <c r="Q91" i="8" s="1"/>
  <c r="B92" i="8"/>
  <c r="Q92" i="8" s="1"/>
  <c r="B63" i="8"/>
  <c r="Q63" i="8" s="1"/>
  <c r="B64" i="8"/>
  <c r="Q64" i="8" s="1"/>
  <c r="B65" i="8"/>
  <c r="Q65" i="8" s="1"/>
  <c r="B66" i="8"/>
  <c r="Q66" i="8" s="1"/>
  <c r="B67" i="8"/>
  <c r="Q67" i="8" s="1"/>
  <c r="B68" i="8"/>
  <c r="Q68" i="8" s="1"/>
  <c r="B69" i="8"/>
  <c r="Q69" i="8" s="1"/>
  <c r="B40" i="8"/>
  <c r="Q40" i="8" s="1"/>
  <c r="B41" i="8"/>
  <c r="Q41" i="8" s="1"/>
  <c r="B42" i="8"/>
  <c r="Q42" i="8" s="1"/>
  <c r="B43" i="8"/>
  <c r="Q43" i="8" s="1"/>
  <c r="B44" i="8"/>
  <c r="Q44" i="8" s="1"/>
  <c r="B45" i="8"/>
  <c r="Q45" i="8" s="1"/>
  <c r="B46" i="8"/>
  <c r="Q46" i="8" s="1"/>
  <c r="B47" i="8"/>
  <c r="Q47" i="8" s="1"/>
  <c r="B48" i="8"/>
  <c r="Q48" i="8" s="1"/>
  <c r="B49" i="8"/>
  <c r="Q49" i="8" s="1"/>
  <c r="B50" i="8"/>
  <c r="Q50" i="8" s="1"/>
  <c r="B51" i="8"/>
  <c r="Q51" i="8" s="1"/>
  <c r="B52" i="8"/>
  <c r="Q52" i="8" s="1"/>
  <c r="B53" i="8"/>
  <c r="Q53" i="8" s="1"/>
  <c r="B54" i="8"/>
  <c r="Q54" i="8" s="1"/>
  <c r="B55" i="8"/>
  <c r="Q55" i="8" s="1"/>
  <c r="B56" i="8"/>
  <c r="Q56" i="8" s="1"/>
  <c r="B57" i="8"/>
  <c r="Q57" i="8" s="1"/>
  <c r="B58" i="8"/>
  <c r="Q58" i="8" s="1"/>
  <c r="I33" i="7"/>
  <c r="B19" i="8"/>
  <c r="Q19" i="8" s="1"/>
  <c r="B20" i="8"/>
  <c r="Q20" i="8" s="1"/>
  <c r="B21" i="8"/>
  <c r="Q21" i="8" s="1"/>
  <c r="B22" i="8"/>
  <c r="Q22" i="8" s="1"/>
  <c r="B23" i="8"/>
  <c r="Q23" i="8" s="1"/>
  <c r="B24" i="8"/>
  <c r="Q24" i="8" s="1"/>
  <c r="B25" i="8"/>
  <c r="Q25" i="8" s="1"/>
  <c r="B26" i="8"/>
  <c r="Q26" i="8" s="1"/>
  <c r="B27" i="8"/>
  <c r="Q27" i="8" s="1"/>
  <c r="B28" i="8"/>
  <c r="Q28" i="8" s="1"/>
  <c r="B29" i="8"/>
  <c r="Q29" i="8" s="1"/>
  <c r="B30" i="8"/>
  <c r="Q30" i="8" s="1"/>
  <c r="B31" i="8"/>
  <c r="Q31" i="8" s="1"/>
  <c r="B32" i="8"/>
  <c r="Q32" i="8" s="1"/>
  <c r="B33" i="8"/>
  <c r="Q33" i="8" s="1"/>
  <c r="B34" i="8"/>
  <c r="Q34" i="8" s="1"/>
  <c r="A175" i="8"/>
  <c r="A146" i="8"/>
  <c r="A147" i="8"/>
  <c r="A158" i="8"/>
  <c r="A159" i="8"/>
  <c r="A74" i="7"/>
  <c r="A75" i="7"/>
  <c r="A76" i="7"/>
  <c r="A77" i="7"/>
  <c r="A78" i="7"/>
  <c r="A79" i="7"/>
  <c r="A80" i="7"/>
  <c r="A81" i="7"/>
  <c r="A82" i="7"/>
  <c r="A83" i="7"/>
  <c r="A84" i="7"/>
  <c r="A85" i="7"/>
  <c r="A86" i="7"/>
  <c r="A87" i="7"/>
  <c r="A88" i="7"/>
  <c r="A89" i="7"/>
  <c r="A90" i="7"/>
  <c r="A107" i="8"/>
  <c r="A73" i="7"/>
  <c r="A62" i="7"/>
  <c r="A63" i="7"/>
  <c r="A64" i="7"/>
  <c r="A65" i="7"/>
  <c r="A66" i="7"/>
  <c r="A67" i="7"/>
  <c r="A68" i="7"/>
  <c r="A54" i="7"/>
  <c r="A55" i="7"/>
  <c r="A56" i="7"/>
  <c r="A58" i="7"/>
  <c r="A59" i="7"/>
  <c r="A60" i="7"/>
  <c r="A61" i="7"/>
  <c r="A12" i="7"/>
  <c r="A13" i="7"/>
  <c r="A14" i="7"/>
  <c r="A15" i="7"/>
  <c r="A16" i="7"/>
  <c r="A17" i="7"/>
  <c r="A18" i="7"/>
  <c r="A19" i="7"/>
  <c r="A20" i="7"/>
  <c r="A21" i="7"/>
  <c r="A22" i="7"/>
  <c r="A23" i="7"/>
  <c r="A24" i="7"/>
  <c r="A25" i="7"/>
  <c r="A26" i="7"/>
  <c r="A27" i="7"/>
  <c r="A28" i="7"/>
  <c r="A29" i="7"/>
  <c r="A30" i="7"/>
  <c r="A31" i="7"/>
  <c r="A32" i="7"/>
  <c r="A34" i="7"/>
  <c r="A35" i="7"/>
  <c r="A36" i="7"/>
  <c r="A37" i="7"/>
  <c r="A38" i="7"/>
  <c r="A39" i="7"/>
  <c r="A40" i="7"/>
  <c r="A41" i="7"/>
  <c r="A42" i="7"/>
  <c r="A43" i="7"/>
  <c r="A44" i="7"/>
  <c r="A45" i="7"/>
  <c r="A46" i="7"/>
  <c r="A47" i="7"/>
  <c r="A48" i="7"/>
  <c r="A49" i="7"/>
  <c r="A50" i="7"/>
  <c r="A51" i="7"/>
  <c r="A52" i="7"/>
  <c r="A53" i="7"/>
  <c r="A11" i="7"/>
  <c r="G98" i="8" l="1"/>
  <c r="J98" i="8"/>
  <c r="D98" i="8"/>
  <c r="M98" i="8"/>
  <c r="E97" i="8"/>
  <c r="F97" i="8"/>
  <c r="G97" i="8"/>
  <c r="H97" i="8"/>
  <c r="I97" i="8"/>
  <c r="J97" i="8"/>
  <c r="K97" i="8"/>
  <c r="L97" i="8"/>
  <c r="M97" i="8"/>
  <c r="N97" i="8"/>
  <c r="O97" i="8"/>
  <c r="D97" i="8"/>
  <c r="J112" i="8"/>
  <c r="K112" i="8"/>
  <c r="L112" i="8"/>
  <c r="M112" i="8"/>
  <c r="N112" i="8"/>
  <c r="O112" i="8"/>
  <c r="D112" i="8"/>
  <c r="E112" i="8"/>
  <c r="H112" i="8"/>
  <c r="F112" i="8"/>
  <c r="I112" i="8"/>
  <c r="G112" i="8"/>
  <c r="F111" i="8"/>
  <c r="H111" i="8"/>
  <c r="I111" i="8"/>
  <c r="K111" i="8"/>
  <c r="L111" i="8"/>
  <c r="N111" i="8"/>
  <c r="O111" i="8"/>
  <c r="E111" i="8"/>
  <c r="M113" i="8"/>
  <c r="N113" i="8"/>
  <c r="O113" i="8"/>
  <c r="L113" i="8"/>
  <c r="D113" i="8"/>
  <c r="E113" i="8"/>
  <c r="F113" i="8"/>
  <c r="G113" i="8"/>
  <c r="H113" i="8"/>
  <c r="I113" i="8"/>
  <c r="K113" i="8"/>
  <c r="J113" i="8"/>
  <c r="B37" i="8"/>
  <c r="Q37" i="8" s="1"/>
  <c r="B60" i="7"/>
  <c r="E60" i="7"/>
  <c r="F60" i="7"/>
  <c r="D60" i="7"/>
  <c r="B62" i="7"/>
  <c r="E62" i="7"/>
  <c r="D62" i="7"/>
  <c r="F62" i="7"/>
  <c r="B63" i="7"/>
  <c r="D63" i="7"/>
  <c r="F63" i="7"/>
  <c r="E63" i="7"/>
  <c r="B64" i="7"/>
  <c r="F64" i="7"/>
  <c r="D64" i="7"/>
  <c r="E64" i="7"/>
  <c r="A72" i="8"/>
  <c r="B34" i="7"/>
  <c r="A69" i="8"/>
  <c r="B65" i="7"/>
  <c r="E65" i="7"/>
  <c r="D65" i="7"/>
  <c r="F65" i="7"/>
  <c r="B61" i="7"/>
  <c r="E61" i="7"/>
  <c r="F61" i="7"/>
  <c r="D61" i="7"/>
  <c r="B59" i="7"/>
  <c r="F59" i="7"/>
  <c r="E59" i="7"/>
  <c r="D59" i="7"/>
  <c r="A35" i="8"/>
  <c r="B58" i="7"/>
  <c r="D58" i="7"/>
  <c r="F58" i="7"/>
  <c r="E58" i="7"/>
  <c r="I58" i="7" s="1"/>
  <c r="M111" i="8"/>
  <c r="J111" i="8"/>
  <c r="D111" i="8"/>
  <c r="G111" i="8"/>
  <c r="M96" i="8"/>
  <c r="N96" i="8"/>
  <c r="N108" i="8" s="1"/>
  <c r="K96" i="8"/>
  <c r="O96" i="8"/>
  <c r="O108" i="8" s="1"/>
  <c r="D96" i="8"/>
  <c r="E96" i="8"/>
  <c r="F96" i="8"/>
  <c r="G96" i="8"/>
  <c r="H96" i="8"/>
  <c r="L96" i="8"/>
  <c r="I96" i="8"/>
  <c r="J96" i="8"/>
  <c r="B85" i="7"/>
  <c r="D85" i="7"/>
  <c r="E85" i="7"/>
  <c r="F85" i="7"/>
  <c r="F83" i="7"/>
  <c r="E83" i="7"/>
  <c r="B83" i="7"/>
  <c r="D83" i="7"/>
  <c r="B82" i="7"/>
  <c r="D82" i="7"/>
  <c r="E82" i="7"/>
  <c r="F82" i="7"/>
  <c r="B81" i="7"/>
  <c r="D81" i="7"/>
  <c r="E81" i="7"/>
  <c r="F81" i="7"/>
  <c r="F80" i="7"/>
  <c r="E80" i="7"/>
  <c r="B80" i="7"/>
  <c r="D80" i="7"/>
  <c r="B78" i="7"/>
  <c r="D78" i="7"/>
  <c r="E78" i="7"/>
  <c r="F78" i="7"/>
  <c r="B84" i="7"/>
  <c r="D84" i="7"/>
  <c r="E84" i="7"/>
  <c r="F84" i="7"/>
  <c r="F77" i="7"/>
  <c r="E77" i="7"/>
  <c r="B77" i="7"/>
  <c r="D77" i="7"/>
  <c r="B73" i="7"/>
  <c r="D73" i="7"/>
  <c r="E73" i="7"/>
  <c r="F73" i="7"/>
  <c r="B76" i="7"/>
  <c r="D76" i="7"/>
  <c r="E76" i="7"/>
  <c r="F76" i="7"/>
  <c r="B75" i="7"/>
  <c r="D75" i="7"/>
  <c r="E75" i="7"/>
  <c r="F75" i="7"/>
  <c r="B79" i="7"/>
  <c r="D79" i="7"/>
  <c r="E79" i="7"/>
  <c r="F79" i="7"/>
  <c r="F89" i="7"/>
  <c r="E89" i="7"/>
  <c r="B89" i="7"/>
  <c r="D89" i="7"/>
  <c r="B88" i="7"/>
  <c r="D88" i="7"/>
  <c r="E88" i="7"/>
  <c r="F88" i="7"/>
  <c r="B87" i="7"/>
  <c r="D87" i="7"/>
  <c r="E87" i="7"/>
  <c r="F87" i="7"/>
  <c r="F86" i="7"/>
  <c r="E86" i="7"/>
  <c r="B86" i="7"/>
  <c r="D86" i="7"/>
  <c r="B74" i="7"/>
  <c r="F74" i="7"/>
  <c r="D74" i="7"/>
  <c r="E74" i="7"/>
  <c r="I74" i="7" s="1"/>
  <c r="O62" i="8"/>
  <c r="O70" i="8" s="1"/>
  <c r="D62" i="8"/>
  <c r="E62" i="8"/>
  <c r="E70" i="8" s="1"/>
  <c r="F62" i="8"/>
  <c r="F70" i="8" s="1"/>
  <c r="G62" i="8"/>
  <c r="G70" i="8" s="1"/>
  <c r="M62" i="8"/>
  <c r="M70" i="8" s="1"/>
  <c r="H62" i="8"/>
  <c r="H70" i="8" s="1"/>
  <c r="L62" i="8"/>
  <c r="L70" i="8" s="1"/>
  <c r="F12" i="8"/>
  <c r="D2" i="11" s="1"/>
  <c r="D9" i="11" s="1"/>
  <c r="T12" i="8"/>
  <c r="B53" i="7"/>
  <c r="D53" i="7"/>
  <c r="E53" i="7"/>
  <c r="F53" i="7"/>
  <c r="B50" i="7"/>
  <c r="E50" i="7"/>
  <c r="F50" i="7"/>
  <c r="D50" i="7"/>
  <c r="B38" i="7"/>
  <c r="D38" i="7"/>
  <c r="E38" i="7"/>
  <c r="F38" i="7"/>
  <c r="B41" i="7"/>
  <c r="D41" i="7"/>
  <c r="E41" i="7"/>
  <c r="F41" i="7"/>
  <c r="B39" i="7"/>
  <c r="D39" i="7"/>
  <c r="E39" i="7"/>
  <c r="F39" i="7"/>
  <c r="D49" i="7"/>
  <c r="E49" i="7"/>
  <c r="F49" i="7"/>
  <c r="B49" i="7"/>
  <c r="B37" i="7"/>
  <c r="D37" i="7"/>
  <c r="F37" i="7"/>
  <c r="E37" i="7"/>
  <c r="B51" i="7"/>
  <c r="D51" i="7"/>
  <c r="F51" i="7"/>
  <c r="E51" i="7"/>
  <c r="B36" i="7"/>
  <c r="D36" i="7"/>
  <c r="E36" i="7"/>
  <c r="F36" i="7"/>
  <c r="B52" i="7"/>
  <c r="D52" i="7"/>
  <c r="F52" i="7"/>
  <c r="E52" i="7"/>
  <c r="B54" i="7"/>
  <c r="D54" i="7"/>
  <c r="E54" i="7"/>
  <c r="F54" i="7"/>
  <c r="B48" i="7"/>
  <c r="D48" i="7"/>
  <c r="E48" i="7"/>
  <c r="F48" i="7"/>
  <c r="B47" i="7"/>
  <c r="D47" i="7"/>
  <c r="E47" i="7"/>
  <c r="F47" i="7"/>
  <c r="B35" i="7"/>
  <c r="E35" i="7"/>
  <c r="F35" i="7"/>
  <c r="D35" i="7"/>
  <c r="B46" i="7"/>
  <c r="D46" i="7"/>
  <c r="E46" i="7"/>
  <c r="F46" i="7"/>
  <c r="E40" i="7"/>
  <c r="B40" i="7"/>
  <c r="D40" i="7"/>
  <c r="F40" i="7"/>
  <c r="B45" i="7"/>
  <c r="D45" i="7"/>
  <c r="F45" i="7"/>
  <c r="E45" i="7"/>
  <c r="B42" i="7"/>
  <c r="D42" i="7"/>
  <c r="E42" i="7"/>
  <c r="F42" i="7"/>
  <c r="B44" i="7"/>
  <c r="E44" i="7"/>
  <c r="F44" i="7"/>
  <c r="D44" i="7"/>
  <c r="B43" i="7"/>
  <c r="D43" i="7"/>
  <c r="E43" i="7"/>
  <c r="F43" i="7"/>
  <c r="A59" i="8"/>
  <c r="A15" i="8"/>
  <c r="A22" i="8"/>
  <c r="A116" i="8"/>
  <c r="A80" i="8"/>
  <c r="A154" i="8"/>
  <c r="A66" i="8"/>
  <c r="A127" i="8"/>
  <c r="A115" i="8"/>
  <c r="A103" i="8"/>
  <c r="A91" i="8"/>
  <c r="A79" i="8"/>
  <c r="A135" i="8"/>
  <c r="A153" i="8"/>
  <c r="A172" i="8"/>
  <c r="A57" i="8"/>
  <c r="B29" i="7"/>
  <c r="A33" i="8"/>
  <c r="A56" i="8"/>
  <c r="B28" i="7"/>
  <c r="A32" i="8"/>
  <c r="A20" i="8"/>
  <c r="A58" i="8"/>
  <c r="A126" i="8"/>
  <c r="A114" i="8"/>
  <c r="A102" i="8"/>
  <c r="A90" i="8"/>
  <c r="A78" i="8"/>
  <c r="A164" i="8"/>
  <c r="A152" i="8"/>
  <c r="A171" i="8"/>
  <c r="A47" i="8"/>
  <c r="A68" i="8"/>
  <c r="A105" i="8"/>
  <c r="A174" i="8"/>
  <c r="A46" i="8"/>
  <c r="A34" i="8"/>
  <c r="A60" i="8"/>
  <c r="A67" i="8"/>
  <c r="A128" i="8"/>
  <c r="A104" i="8"/>
  <c r="A92" i="8"/>
  <c r="A136" i="8"/>
  <c r="A173" i="8"/>
  <c r="A45" i="8"/>
  <c r="A21" i="8"/>
  <c r="A44" i="8"/>
  <c r="A55" i="8"/>
  <c r="A43" i="8"/>
  <c r="A31" i="8"/>
  <c r="B15" i="7"/>
  <c r="A19" i="8"/>
  <c r="A125" i="8"/>
  <c r="A113" i="8"/>
  <c r="A101" i="8"/>
  <c r="A89" i="8"/>
  <c r="A77" i="8"/>
  <c r="A163" i="8"/>
  <c r="A151" i="8"/>
  <c r="A170" i="8"/>
  <c r="A23" i="8"/>
  <c r="A81" i="8"/>
  <c r="A54" i="8"/>
  <c r="A18" i="8"/>
  <c r="A124" i="8"/>
  <c r="A88" i="8"/>
  <c r="A53" i="8"/>
  <c r="B25" i="7"/>
  <c r="A29" i="8"/>
  <c r="A76" i="8"/>
  <c r="A123" i="8"/>
  <c r="A111" i="8"/>
  <c r="A99" i="8"/>
  <c r="A87" i="8"/>
  <c r="A143" i="8"/>
  <c r="A161" i="8"/>
  <c r="A149" i="8"/>
  <c r="A168" i="8"/>
  <c r="A117" i="8"/>
  <c r="A100" i="8"/>
  <c r="A150" i="8"/>
  <c r="A41" i="8"/>
  <c r="B13" i="7"/>
  <c r="A17" i="8"/>
  <c r="A52" i="8"/>
  <c r="A40" i="8"/>
  <c r="B24" i="7"/>
  <c r="A28" i="8"/>
  <c r="A134" i="8"/>
  <c r="A122" i="8"/>
  <c r="A110" i="8"/>
  <c r="A98" i="8"/>
  <c r="A86" i="8"/>
  <c r="A142" i="8"/>
  <c r="A160" i="8"/>
  <c r="A148" i="8"/>
  <c r="A167" i="8"/>
  <c r="A61" i="8"/>
  <c r="A137" i="8"/>
  <c r="A51" i="8"/>
  <c r="A39" i="8"/>
  <c r="A27" i="8"/>
  <c r="A65" i="8"/>
  <c r="A133" i="8"/>
  <c r="A121" i="8"/>
  <c r="A97" i="8"/>
  <c r="A85" i="8"/>
  <c r="A141" i="8"/>
  <c r="A166" i="8"/>
  <c r="A155" i="8"/>
  <c r="A144" i="8"/>
  <c r="A50" i="8"/>
  <c r="A26" i="8"/>
  <c r="A64" i="8"/>
  <c r="A132" i="8"/>
  <c r="A120" i="8"/>
  <c r="A108" i="8"/>
  <c r="A96" i="8"/>
  <c r="A84" i="8"/>
  <c r="A140" i="8"/>
  <c r="A165" i="8"/>
  <c r="A93" i="8"/>
  <c r="A30" i="8"/>
  <c r="A169" i="8"/>
  <c r="A37" i="8"/>
  <c r="A70" i="8"/>
  <c r="A131" i="8"/>
  <c r="A119" i="8"/>
  <c r="A83" i="8"/>
  <c r="A139" i="8"/>
  <c r="A157" i="8"/>
  <c r="A145" i="8"/>
  <c r="A129" i="8"/>
  <c r="A42" i="8"/>
  <c r="A112" i="8"/>
  <c r="A162" i="8"/>
  <c r="A49" i="8"/>
  <c r="A25" i="8"/>
  <c r="A63" i="8"/>
  <c r="A48" i="8"/>
  <c r="A36" i="8"/>
  <c r="A24" i="8"/>
  <c r="A62" i="8"/>
  <c r="B23" i="7"/>
  <c r="A130" i="8"/>
  <c r="A118" i="8"/>
  <c r="A106" i="8"/>
  <c r="A82" i="8"/>
  <c r="A138" i="8"/>
  <c r="A156" i="8"/>
  <c r="A95" i="8"/>
  <c r="A38" i="8"/>
  <c r="B12" i="7"/>
  <c r="A16" i="8"/>
  <c r="B22" i="7"/>
  <c r="B21" i="7"/>
  <c r="B20" i="7"/>
  <c r="B11" i="7"/>
  <c r="B19" i="7"/>
  <c r="B18" i="7"/>
  <c r="B16" i="7"/>
  <c r="B30" i="7"/>
  <c r="B17" i="7"/>
  <c r="B27" i="7"/>
  <c r="B26" i="7"/>
  <c r="B14" i="7"/>
  <c r="K108" i="8" l="1"/>
  <c r="L108" i="8"/>
  <c r="M108" i="8"/>
  <c r="P97" i="8"/>
  <c r="Q97" i="8" s="1"/>
  <c r="J108" i="8"/>
  <c r="H108" i="8"/>
  <c r="P98" i="8"/>
  <c r="Q98" i="8" s="1"/>
  <c r="G108" i="8"/>
  <c r="I108" i="8"/>
  <c r="F108" i="8"/>
  <c r="E108" i="8"/>
  <c r="M175" i="8"/>
  <c r="N175" i="8"/>
  <c r="O175" i="8"/>
  <c r="K175" i="8"/>
  <c r="P112" i="8"/>
  <c r="Q112" i="8" s="1"/>
  <c r="I175" i="8"/>
  <c r="H175" i="8"/>
  <c r="F175" i="8"/>
  <c r="E175" i="8"/>
  <c r="L175" i="8"/>
  <c r="J175" i="8"/>
  <c r="G175" i="8"/>
  <c r="P113" i="8"/>
  <c r="Q113" i="8" s="1"/>
  <c r="I35" i="7"/>
  <c r="B39" i="8" s="1"/>
  <c r="I73" i="7"/>
  <c r="H4" i="7" s="1"/>
  <c r="B62" i="8"/>
  <c r="I62" i="8" s="1"/>
  <c r="I70" i="8" s="1"/>
  <c r="I66" i="7"/>
  <c r="B77" i="8"/>
  <c r="O77" i="8" s="1"/>
  <c r="N62" i="8"/>
  <c r="N70" i="8" s="1"/>
  <c r="K62" i="8"/>
  <c r="K70" i="8" s="1"/>
  <c r="J62" i="8"/>
  <c r="J70" i="8" s="1"/>
  <c r="P111" i="8"/>
  <c r="D175" i="8"/>
  <c r="D108" i="8"/>
  <c r="P96" i="8"/>
  <c r="Q96" i="8" s="1"/>
  <c r="D70" i="8"/>
  <c r="M39" i="8"/>
  <c r="N39" i="8"/>
  <c r="D39" i="8"/>
  <c r="O39" i="8"/>
  <c r="E39" i="8"/>
  <c r="F39" i="8"/>
  <c r="G39" i="8"/>
  <c r="L39" i="8"/>
  <c r="H39" i="8"/>
  <c r="I39" i="8"/>
  <c r="J39" i="8"/>
  <c r="K39" i="8"/>
  <c r="G12" i="8"/>
  <c r="E2" i="11" s="1"/>
  <c r="E9" i="11" s="1"/>
  <c r="U12" i="8"/>
  <c r="B173" i="8"/>
  <c r="Q173" i="8" s="1"/>
  <c r="B63" i="1"/>
  <c r="B55" i="7" s="1"/>
  <c r="B74" i="1"/>
  <c r="B66" i="7" s="1"/>
  <c r="D20" i="7"/>
  <c r="E20" i="7"/>
  <c r="F20" i="7"/>
  <c r="D21" i="7"/>
  <c r="E21" i="7"/>
  <c r="F21" i="7"/>
  <c r="D22" i="7"/>
  <c r="E22" i="7"/>
  <c r="F22" i="7"/>
  <c r="D23" i="7"/>
  <c r="E23" i="7"/>
  <c r="F23" i="7"/>
  <c r="D24" i="7"/>
  <c r="E24" i="7"/>
  <c r="F24" i="7"/>
  <c r="D25" i="7"/>
  <c r="E25" i="7"/>
  <c r="F25" i="7"/>
  <c r="D26" i="7"/>
  <c r="E26" i="7"/>
  <c r="F26" i="7"/>
  <c r="D27" i="7"/>
  <c r="E27" i="7"/>
  <c r="F27" i="7"/>
  <c r="D28" i="7"/>
  <c r="E28" i="7"/>
  <c r="F28" i="7"/>
  <c r="D29" i="7"/>
  <c r="E29" i="7"/>
  <c r="F29" i="7"/>
  <c r="G77" i="8" l="1"/>
  <c r="L77" i="8"/>
  <c r="D77" i="8"/>
  <c r="N77" i="8"/>
  <c r="M77" i="8"/>
  <c r="K77" i="8"/>
  <c r="J77" i="8"/>
  <c r="P77" i="8" s="1"/>
  <c r="Q77" i="8" s="1"/>
  <c r="P108" i="8"/>
  <c r="I77" i="8"/>
  <c r="H77" i="8"/>
  <c r="F77" i="8"/>
  <c r="E77" i="8"/>
  <c r="P62" i="8"/>
  <c r="P70" i="8" s="1"/>
  <c r="Q70" i="8" s="1"/>
  <c r="I90" i="7"/>
  <c r="B93" i="8" s="1"/>
  <c r="B76" i="8"/>
  <c r="B70" i="8"/>
  <c r="P175" i="8"/>
  <c r="Q111" i="8"/>
  <c r="P39" i="8"/>
  <c r="Q39" i="8" s="1"/>
  <c r="H12" i="8"/>
  <c r="F2" i="11" s="1"/>
  <c r="F9" i="11" s="1"/>
  <c r="V12" i="8"/>
  <c r="H74" i="1"/>
  <c r="D66" i="7" s="1"/>
  <c r="I74" i="1"/>
  <c r="E66" i="7" s="1"/>
  <c r="J74" i="1"/>
  <c r="F66" i="7" s="1"/>
  <c r="K15" i="4"/>
  <c r="C15" i="4"/>
  <c r="B16" i="4"/>
  <c r="D15" i="4"/>
  <c r="E15" i="4"/>
  <c r="F15" i="4"/>
  <c r="G15" i="4"/>
  <c r="H15" i="4"/>
  <c r="I15" i="4"/>
  <c r="J15" i="4"/>
  <c r="L15" i="4"/>
  <c r="M15" i="4"/>
  <c r="B15" i="4"/>
  <c r="B19" i="4"/>
  <c r="C19" i="4"/>
  <c r="D19" i="4"/>
  <c r="B21" i="4"/>
  <c r="C21" i="4"/>
  <c r="D21" i="4"/>
  <c r="B5" i="4"/>
  <c r="C5" i="4"/>
  <c r="D5" i="4"/>
  <c r="B7" i="4"/>
  <c r="C7" i="4"/>
  <c r="D7" i="4"/>
  <c r="E19" i="4"/>
  <c r="E21" i="4"/>
  <c r="F19" i="4"/>
  <c r="F21" i="4"/>
  <c r="G19" i="4"/>
  <c r="G21" i="4"/>
  <c r="H19" i="4"/>
  <c r="H21" i="4"/>
  <c r="I19" i="4"/>
  <c r="I21" i="4"/>
  <c r="J19" i="4"/>
  <c r="J21" i="4"/>
  <c r="K19" i="4"/>
  <c r="K21" i="4"/>
  <c r="L19" i="4"/>
  <c r="L21" i="4"/>
  <c r="M19" i="4"/>
  <c r="M21" i="4"/>
  <c r="N21" i="4"/>
  <c r="N20" i="4"/>
  <c r="N19" i="4"/>
  <c r="N18" i="4"/>
  <c r="N17" i="4"/>
  <c r="N15" i="4"/>
  <c r="F11" i="7"/>
  <c r="E11" i="7"/>
  <c r="D11" i="7"/>
  <c r="B39" i="1"/>
  <c r="B22" i="5"/>
  <c r="I104" i="5"/>
  <c r="F172" i="7" s="1"/>
  <c r="I92" i="7"/>
  <c r="B104" i="5"/>
  <c r="B172" i="7" s="1"/>
  <c r="B37" i="5"/>
  <c r="B105" i="7" s="1"/>
  <c r="B108" i="8" s="1"/>
  <c r="Q108" i="8" s="1"/>
  <c r="F5" i="4"/>
  <c r="F7" i="4"/>
  <c r="G5" i="4"/>
  <c r="G7" i="4"/>
  <c r="H5" i="4"/>
  <c r="H7" i="4"/>
  <c r="I5" i="4"/>
  <c r="I7" i="4"/>
  <c r="J5" i="4"/>
  <c r="J7" i="4"/>
  <c r="K5" i="4"/>
  <c r="K7" i="4"/>
  <c r="L5" i="4"/>
  <c r="L7" i="4"/>
  <c r="M5" i="4"/>
  <c r="M7" i="4"/>
  <c r="E5" i="4"/>
  <c r="E7" i="4"/>
  <c r="N3" i="4"/>
  <c r="N4" i="4"/>
  <c r="N5" i="4"/>
  <c r="N6" i="4"/>
  <c r="N7" i="4"/>
  <c r="N2" i="4"/>
  <c r="E34" i="7"/>
  <c r="E12" i="7"/>
  <c r="E13" i="7"/>
  <c r="I13" i="7" s="1"/>
  <c r="E14" i="7"/>
  <c r="E15" i="7"/>
  <c r="E16" i="7"/>
  <c r="E17" i="7"/>
  <c r="E18" i="7"/>
  <c r="E19" i="7"/>
  <c r="E30" i="7"/>
  <c r="F12" i="7"/>
  <c r="F13" i="7"/>
  <c r="F14" i="7"/>
  <c r="F15" i="7"/>
  <c r="F16" i="7"/>
  <c r="F17" i="7"/>
  <c r="F18" i="7"/>
  <c r="F19" i="7"/>
  <c r="F30" i="7"/>
  <c r="D34" i="7"/>
  <c r="D12" i="7"/>
  <c r="D13" i="7"/>
  <c r="D14" i="7"/>
  <c r="I14" i="7" s="1"/>
  <c r="B18" i="8" s="1"/>
  <c r="Q18" i="8" s="1"/>
  <c r="D15" i="7"/>
  <c r="D16" i="7"/>
  <c r="D17" i="7"/>
  <c r="D18" i="7"/>
  <c r="D19" i="7"/>
  <c r="D30" i="7"/>
  <c r="Q62" i="8" l="1"/>
  <c r="I12" i="7"/>
  <c r="B16" i="8" s="1"/>
  <c r="I34" i="7"/>
  <c r="O76" i="8"/>
  <c r="O93" i="8" s="1"/>
  <c r="O177" i="8" s="1"/>
  <c r="M4" i="11" s="1"/>
  <c r="J76" i="8"/>
  <c r="J93" i="8" s="1"/>
  <c r="J177" i="8" s="1"/>
  <c r="H4" i="11" s="1"/>
  <c r="N76" i="8"/>
  <c r="N93" i="8" s="1"/>
  <c r="N177" i="8" s="1"/>
  <c r="L4" i="11" s="1"/>
  <c r="D76" i="8"/>
  <c r="L76" i="8"/>
  <c r="L93" i="8" s="1"/>
  <c r="L177" i="8" s="1"/>
  <c r="J4" i="11" s="1"/>
  <c r="E76" i="8"/>
  <c r="E93" i="8" s="1"/>
  <c r="E177" i="8" s="1"/>
  <c r="C4" i="11" s="1"/>
  <c r="H76" i="8"/>
  <c r="H93" i="8" s="1"/>
  <c r="H177" i="8" s="1"/>
  <c r="F4" i="11" s="1"/>
  <c r="K76" i="8"/>
  <c r="K93" i="8" s="1"/>
  <c r="K177" i="8" s="1"/>
  <c r="I4" i="11" s="1"/>
  <c r="F76" i="8"/>
  <c r="F93" i="8" s="1"/>
  <c r="F177" i="8" s="1"/>
  <c r="D4" i="11" s="1"/>
  <c r="G76" i="8"/>
  <c r="G93" i="8" s="1"/>
  <c r="G177" i="8" s="1"/>
  <c r="E4" i="11" s="1"/>
  <c r="I76" i="8"/>
  <c r="I93" i="8" s="1"/>
  <c r="I177" i="8" s="1"/>
  <c r="G4" i="11" s="1"/>
  <c r="M76" i="8"/>
  <c r="M93" i="8" s="1"/>
  <c r="M177" i="8" s="1"/>
  <c r="K4" i="11" s="1"/>
  <c r="I11" i="7"/>
  <c r="B17" i="8"/>
  <c r="I174" i="7"/>
  <c r="I20" i="11" s="1"/>
  <c r="B106" i="5"/>
  <c r="B174" i="7" s="1"/>
  <c r="B90" i="7"/>
  <c r="I12" i="8"/>
  <c r="G2" i="11" s="1"/>
  <c r="G9" i="11" s="1"/>
  <c r="W12" i="8"/>
  <c r="F34" i="7"/>
  <c r="B76" i="1"/>
  <c r="B31" i="7"/>
  <c r="H104" i="5"/>
  <c r="E172" i="7" s="1"/>
  <c r="G22" i="5"/>
  <c r="D90" i="7" s="1"/>
  <c r="G104" i="5"/>
  <c r="D172" i="7" s="1"/>
  <c r="G37" i="5"/>
  <c r="D105" i="7" s="1"/>
  <c r="H37" i="5"/>
  <c r="E105" i="7" s="1"/>
  <c r="H22" i="5"/>
  <c r="E90" i="7" s="1"/>
  <c r="I37" i="5"/>
  <c r="F105" i="7" s="1"/>
  <c r="I22" i="5"/>
  <c r="F90" i="7" s="1"/>
  <c r="I39" i="1"/>
  <c r="E31" i="7" s="1"/>
  <c r="H39" i="1"/>
  <c r="D31" i="7" s="1"/>
  <c r="J63" i="1"/>
  <c r="F55" i="7" s="1"/>
  <c r="I63" i="1"/>
  <c r="E55" i="7" s="1"/>
  <c r="J39" i="1"/>
  <c r="F31" i="7" s="1"/>
  <c r="H63" i="1"/>
  <c r="D55" i="7" s="1"/>
  <c r="L26" i="1" l="1"/>
  <c r="N26" i="1" s="1"/>
  <c r="L29" i="1"/>
  <c r="N29" i="1" s="1"/>
  <c r="L30" i="1"/>
  <c r="N30" i="1" s="1"/>
  <c r="L28" i="1"/>
  <c r="N28" i="1" s="1"/>
  <c r="L24" i="1"/>
  <c r="N24" i="1" s="1"/>
  <c r="L31" i="1"/>
  <c r="N31" i="1" s="1"/>
  <c r="L23" i="1"/>
  <c r="N23" i="1" s="1"/>
  <c r="L25" i="1"/>
  <c r="N25" i="1" s="1"/>
  <c r="L27" i="1"/>
  <c r="N27" i="1" s="1"/>
  <c r="I31" i="7"/>
  <c r="B35" i="8" s="1"/>
  <c r="H3" i="7"/>
  <c r="H5" i="7" s="1"/>
  <c r="B68" i="7"/>
  <c r="L50" i="1"/>
  <c r="N50" i="1" s="1"/>
  <c r="L68" i="1"/>
  <c r="N68" i="1" s="1"/>
  <c r="L60" i="1"/>
  <c r="N60" i="1" s="1"/>
  <c r="L55" i="1"/>
  <c r="N55" i="1" s="1"/>
  <c r="L18" i="1"/>
  <c r="N18" i="1" s="1"/>
  <c r="L13" i="1"/>
  <c r="N13" i="1" s="1"/>
  <c r="L66" i="1"/>
  <c r="N66" i="1" s="1"/>
  <c r="L21" i="1"/>
  <c r="N21" i="1" s="1"/>
  <c r="L11" i="1"/>
  <c r="N11" i="1" s="1"/>
  <c r="L42" i="1"/>
  <c r="N42" i="1" s="1"/>
  <c r="L52" i="1"/>
  <c r="N52" i="1" s="1"/>
  <c r="L38" i="1"/>
  <c r="N38" i="1" s="1"/>
  <c r="L51" i="1"/>
  <c r="N51" i="1" s="1"/>
  <c r="L61" i="1"/>
  <c r="N61" i="1" s="1"/>
  <c r="L73" i="1"/>
  <c r="N73" i="1" s="1"/>
  <c r="L44" i="1"/>
  <c r="N44" i="1" s="1"/>
  <c r="L36" i="1"/>
  <c r="N36" i="1" s="1"/>
  <c r="L59" i="1"/>
  <c r="N59" i="1" s="1"/>
  <c r="L54" i="1"/>
  <c r="N54" i="1" s="1"/>
  <c r="L49" i="1"/>
  <c r="N49" i="1" s="1"/>
  <c r="L12" i="1"/>
  <c r="N12" i="1" s="1"/>
  <c r="L67" i="1"/>
  <c r="N67" i="1" s="1"/>
  <c r="L35" i="1"/>
  <c r="N35" i="1" s="1"/>
  <c r="L22" i="1"/>
  <c r="N22" i="1" s="1"/>
  <c r="L17" i="1"/>
  <c r="N17" i="1" s="1"/>
  <c r="L48" i="1"/>
  <c r="N48" i="1" s="1"/>
  <c r="L43" i="1"/>
  <c r="N43" i="1" s="1"/>
  <c r="L71" i="1"/>
  <c r="N71" i="1" s="1"/>
  <c r="L16" i="1"/>
  <c r="N16" i="1" s="1"/>
  <c r="L47" i="1"/>
  <c r="N47" i="1" s="1"/>
  <c r="L34" i="1"/>
  <c r="N34" i="1" s="1"/>
  <c r="L62" i="1"/>
  <c r="N62" i="1" s="1"/>
  <c r="L33" i="1"/>
  <c r="N33" i="1" s="1"/>
  <c r="L56" i="1"/>
  <c r="N56" i="1" s="1"/>
  <c r="L14" i="1"/>
  <c r="N14" i="1" s="1"/>
  <c r="L37" i="1"/>
  <c r="N37" i="1" s="1"/>
  <c r="L58" i="1"/>
  <c r="N58" i="1" s="1"/>
  <c r="L57" i="1"/>
  <c r="N57" i="1" s="1"/>
  <c r="L15" i="1"/>
  <c r="N15" i="1" s="1"/>
  <c r="L32" i="1"/>
  <c r="N32" i="1" s="1"/>
  <c r="L45" i="1"/>
  <c r="N45" i="1" s="1"/>
  <c r="L72" i="1"/>
  <c r="N72" i="1" s="1"/>
  <c r="L46" i="1"/>
  <c r="N46" i="1" s="1"/>
  <c r="L19" i="1"/>
  <c r="N19" i="1" s="1"/>
  <c r="L53" i="1"/>
  <c r="N53" i="1" s="1"/>
  <c r="L70" i="1"/>
  <c r="N70" i="1" s="1"/>
  <c r="L20" i="1"/>
  <c r="N20" i="1" s="1"/>
  <c r="L69" i="1"/>
  <c r="N69" i="1" s="1"/>
  <c r="P76" i="8"/>
  <c r="D93" i="8"/>
  <c r="D177" i="8" s="1"/>
  <c r="B4" i="11" s="1"/>
  <c r="J17" i="8"/>
  <c r="M17" i="8"/>
  <c r="D17" i="8"/>
  <c r="G17" i="8"/>
  <c r="B15" i="8"/>
  <c r="B177" i="8"/>
  <c r="D4" i="7"/>
  <c r="D21" i="11" s="1"/>
  <c r="F4" i="6"/>
  <c r="J12" i="8"/>
  <c r="H2" i="11" s="1"/>
  <c r="H9" i="11" s="1"/>
  <c r="X12" i="8"/>
  <c r="B38" i="8"/>
  <c r="J38" i="8" s="1"/>
  <c r="J59" i="8" s="1"/>
  <c r="I55" i="7"/>
  <c r="N38" i="8"/>
  <c r="N59" i="8" s="1"/>
  <c r="K38" i="8"/>
  <c r="K59" i="8" s="1"/>
  <c r="O38" i="8"/>
  <c r="O59" i="8" s="1"/>
  <c r="E38" i="8"/>
  <c r="E59" i="8" s="1"/>
  <c r="F38" i="8"/>
  <c r="F59" i="8" s="1"/>
  <c r="H38" i="8"/>
  <c r="H59" i="8" s="1"/>
  <c r="M16" i="8"/>
  <c r="K16" i="8"/>
  <c r="N16" i="8"/>
  <c r="O16" i="8"/>
  <c r="D16" i="8"/>
  <c r="E16" i="8"/>
  <c r="F16" i="8"/>
  <c r="G16" i="8"/>
  <c r="H16" i="8"/>
  <c r="I16" i="8"/>
  <c r="L16" i="8"/>
  <c r="J16" i="8"/>
  <c r="I106" i="5"/>
  <c r="B107" i="8"/>
  <c r="Q107" i="8" s="1"/>
  <c r="G106" i="5"/>
  <c r="D174" i="7" s="1"/>
  <c r="H76" i="1"/>
  <c r="F3" i="6"/>
  <c r="H106" i="5"/>
  <c r="E174" i="7" s="1"/>
  <c r="I76" i="1"/>
  <c r="E68" i="7" s="1"/>
  <c r="J76" i="1"/>
  <c r="F68" i="7" s="1"/>
  <c r="B11" i="11" l="1"/>
  <c r="C11" i="11" s="1"/>
  <c r="D11" i="11" s="1"/>
  <c r="E11" i="11" s="1"/>
  <c r="F11" i="11" s="1"/>
  <c r="G11" i="11" s="1"/>
  <c r="H11" i="11" s="1"/>
  <c r="I11" i="11" s="1"/>
  <c r="J11" i="11" s="1"/>
  <c r="K11" i="11" s="1"/>
  <c r="L11" i="11" s="1"/>
  <c r="M11" i="11" s="1"/>
  <c r="R4" i="11"/>
  <c r="T4" i="11"/>
  <c r="N4" i="11"/>
  <c r="P4" i="11"/>
  <c r="O4" i="11"/>
  <c r="D27" i="11" s="1"/>
  <c r="P17" i="8"/>
  <c r="Q17" i="8" s="1"/>
  <c r="P93" i="8"/>
  <c r="Q76" i="8"/>
  <c r="D15" i="8"/>
  <c r="D35" i="8" s="1"/>
  <c r="N15" i="8"/>
  <c r="N35" i="8" s="1"/>
  <c r="N72" i="8" s="1"/>
  <c r="L15" i="8"/>
  <c r="L35" i="8" s="1"/>
  <c r="K15" i="8"/>
  <c r="K35" i="8" s="1"/>
  <c r="K72" i="8" s="1"/>
  <c r="F15" i="8"/>
  <c r="F35" i="8" s="1"/>
  <c r="F72" i="8" s="1"/>
  <c r="E15" i="8"/>
  <c r="E35" i="8" s="1"/>
  <c r="E72" i="8" s="1"/>
  <c r="O15" i="8"/>
  <c r="O35" i="8" s="1"/>
  <c r="O72" i="8" s="1"/>
  <c r="J15" i="8"/>
  <c r="J35" i="8" s="1"/>
  <c r="J72" i="8" s="1"/>
  <c r="I15" i="8"/>
  <c r="I35" i="8" s="1"/>
  <c r="G15" i="8"/>
  <c r="G35" i="8" s="1"/>
  <c r="H15" i="8"/>
  <c r="H35" i="8" s="1"/>
  <c r="H72" i="8" s="1"/>
  <c r="M15" i="8"/>
  <c r="M35" i="8" s="1"/>
  <c r="B59" i="8"/>
  <c r="G38" i="8"/>
  <c r="G59" i="8" s="1"/>
  <c r="D38" i="8"/>
  <c r="D59" i="8" s="1"/>
  <c r="F5" i="6"/>
  <c r="D12" i="6"/>
  <c r="M7" i="7" s="1"/>
  <c r="F174" i="7"/>
  <c r="E9" i="6"/>
  <c r="N4" i="7" s="1"/>
  <c r="D68" i="7"/>
  <c r="K12" i="8"/>
  <c r="I2" i="11" s="1"/>
  <c r="I9" i="11" s="1"/>
  <c r="Y12" i="8"/>
  <c r="M38" i="8"/>
  <c r="M59" i="8" s="1"/>
  <c r="L38" i="8"/>
  <c r="L59" i="8" s="1"/>
  <c r="I38" i="8"/>
  <c r="I59" i="8" s="1"/>
  <c r="I68" i="7"/>
  <c r="B175" i="8"/>
  <c r="Q175" i="8" s="1"/>
  <c r="P16" i="8"/>
  <c r="Q16" i="8" s="1"/>
  <c r="D11" i="6"/>
  <c r="M6" i="7" s="1"/>
  <c r="D10" i="6"/>
  <c r="M5" i="7" s="1"/>
  <c r="F9" i="6"/>
  <c r="O4" i="7" s="1"/>
  <c r="G9" i="6"/>
  <c r="P4" i="7" s="1"/>
  <c r="N21" i="11" l="1"/>
  <c r="N20" i="11"/>
  <c r="S4" i="11"/>
  <c r="K30" i="11" s="1"/>
  <c r="K31" i="11"/>
  <c r="K27" i="11"/>
  <c r="Q4" i="11"/>
  <c r="K26" i="11" s="1"/>
  <c r="O180" i="8"/>
  <c r="M5" i="11" s="1"/>
  <c r="M3" i="11"/>
  <c r="K180" i="8"/>
  <c r="I5" i="11" s="1"/>
  <c r="I3" i="11"/>
  <c r="J180" i="8"/>
  <c r="H5" i="11" s="1"/>
  <c r="H3" i="11"/>
  <c r="F180" i="8"/>
  <c r="D5" i="11" s="1"/>
  <c r="D3" i="11"/>
  <c r="H180" i="8"/>
  <c r="F5" i="11" s="1"/>
  <c r="F3" i="11"/>
  <c r="E180" i="8"/>
  <c r="C5" i="11" s="1"/>
  <c r="C3" i="11"/>
  <c r="N180" i="8"/>
  <c r="L5" i="11" s="1"/>
  <c r="L3" i="11"/>
  <c r="Q93" i="8"/>
  <c r="P177" i="8"/>
  <c r="Q177" i="8" s="1"/>
  <c r="N5" i="7"/>
  <c r="N7" i="7"/>
  <c r="N6" i="7"/>
  <c r="P7" i="7"/>
  <c r="P6" i="7"/>
  <c r="P5" i="7"/>
  <c r="O7" i="7"/>
  <c r="O5" i="7"/>
  <c r="O6" i="7"/>
  <c r="G72" i="8"/>
  <c r="P15" i="8"/>
  <c r="Q15" i="8" s="1"/>
  <c r="I72" i="8"/>
  <c r="L72" i="8"/>
  <c r="M72" i="8"/>
  <c r="E12" i="6"/>
  <c r="L12" i="8"/>
  <c r="J2" i="11" s="1"/>
  <c r="J9" i="11" s="1"/>
  <c r="Z12" i="8"/>
  <c r="P59" i="8"/>
  <c r="Q59" i="8" s="1"/>
  <c r="P35" i="8"/>
  <c r="Q35" i="8" s="1"/>
  <c r="D72" i="8"/>
  <c r="B3" i="11" s="1"/>
  <c r="D3" i="7"/>
  <c r="D20" i="11" s="1"/>
  <c r="D22" i="11" s="1"/>
  <c r="D23" i="11" s="1"/>
  <c r="I176" i="7"/>
  <c r="D5" i="7" s="1"/>
  <c r="P38" i="8"/>
  <c r="Q38" i="8" s="1"/>
  <c r="B72" i="8"/>
  <c r="B180" i="8" s="1"/>
  <c r="G10" i="6"/>
  <c r="F11" i="6"/>
  <c r="E11" i="6"/>
  <c r="G11" i="6"/>
  <c r="E10" i="6"/>
  <c r="G12" i="6"/>
  <c r="F10" i="6"/>
  <c r="F12" i="6"/>
  <c r="M180" i="8" l="1"/>
  <c r="K5" i="11" s="1"/>
  <c r="K3" i="11"/>
  <c r="L180" i="8"/>
  <c r="J5" i="11" s="1"/>
  <c r="J3" i="11"/>
  <c r="I180" i="8"/>
  <c r="G5" i="11" s="1"/>
  <c r="G3" i="11"/>
  <c r="B10" i="11"/>
  <c r="C10" i="11" s="1"/>
  <c r="D10" i="11" s="1"/>
  <c r="G180" i="8"/>
  <c r="E5" i="11" s="1"/>
  <c r="E3" i="11"/>
  <c r="P72" i="8"/>
  <c r="P180" i="8" s="1"/>
  <c r="D180" i="8"/>
  <c r="B5" i="11" s="1"/>
  <c r="M12" i="8"/>
  <c r="K2" i="11" s="1"/>
  <c r="K9" i="11" s="1"/>
  <c r="AA12" i="8"/>
  <c r="O3" i="11" l="1"/>
  <c r="D26" i="11" s="1"/>
  <c r="T3" i="11"/>
  <c r="E10" i="11"/>
  <c r="F10" i="11" s="1"/>
  <c r="G10" i="11" s="1"/>
  <c r="H10" i="11" s="1"/>
  <c r="I10" i="11" s="1"/>
  <c r="J10" i="11" s="1"/>
  <c r="K10" i="11" s="1"/>
  <c r="L10" i="11" s="1"/>
  <c r="M10" i="11" s="1"/>
  <c r="N3" i="11"/>
  <c r="R3" i="11"/>
  <c r="G31" i="11" s="1"/>
  <c r="P3" i="11"/>
  <c r="B12" i="11"/>
  <c r="C12" i="11" s="1"/>
  <c r="D12" i="11" s="1"/>
  <c r="E12" i="11" s="1"/>
  <c r="F12" i="11" s="1"/>
  <c r="G12" i="11" s="1"/>
  <c r="H12" i="11" s="1"/>
  <c r="I12" i="11" s="1"/>
  <c r="J12" i="11" s="1"/>
  <c r="K12" i="11" s="1"/>
  <c r="L12" i="11" s="1"/>
  <c r="M12" i="11" s="1"/>
  <c r="N5" i="11"/>
  <c r="O5" i="11"/>
  <c r="D28" i="11" s="1"/>
  <c r="R5" i="11"/>
  <c r="S5" i="11" s="1"/>
  <c r="T5" i="11"/>
  <c r="P5" i="11"/>
  <c r="Q5" i="11" s="1"/>
  <c r="Q72" i="8"/>
  <c r="N12" i="8"/>
  <c r="L2" i="11" s="1"/>
  <c r="L9" i="11" s="1"/>
  <c r="AB12" i="8"/>
  <c r="S3" i="11" l="1"/>
  <c r="G30" i="11" s="1"/>
  <c r="G27" i="11"/>
  <c r="Q3" i="11"/>
  <c r="G26" i="11" s="1"/>
  <c r="O12" i="8"/>
  <c r="AC12" i="8"/>
  <c r="AD12" i="8" l="1"/>
  <c r="M2" i="11"/>
  <c r="M9" i="11" s="1"/>
</calcChain>
</file>

<file path=xl/sharedStrings.xml><?xml version="1.0" encoding="utf-8"?>
<sst xmlns="http://schemas.openxmlformats.org/spreadsheetml/2006/main" count="300" uniqueCount="187">
  <si>
    <t>Budgeting Toolkit</t>
  </si>
  <si>
    <t>This workbook is designed to support an organizational process of identifying mission need and capacity to meet that need, developing multiple expense and revenue scenarios based on internal and external factors, and then translating those scenarios into a single, manageable budget for a new fiscal year.</t>
  </si>
  <si>
    <t>Instructions for this workbook are in the order of the following tabs.  The workbook tabs are designed to be completed in order -- working from big picture scenarios down to monthly allocation of revenue/expense.  This workbook can be used for a single organizational budget or for a single program budget.  If completing multiple program budgets, use the Program Budget Compiler Workbook to combine multiple program budgets into one organizational budget that can then be uploaded into your financial software.</t>
  </si>
  <si>
    <t>INSTRUCTIONS</t>
  </si>
  <si>
    <t>1-Scenario Assumptions</t>
  </si>
  <si>
    <t>"Tell the Story" in a narrative format about 3 different expense scenarios (defined by you) and 3 different revenue scenarios (best, moderate, worst).  The themes, drivers, and impacts of each scenario will carry forward to subsequent tabs and will be detailed further.  In your narrative, describe the assumptions you are making, the likelihood of the scenario become reality, and the impacts of your scenario on your organization, your mission, your clients/community.</t>
  </si>
  <si>
    <t>2-Personnel Expense Worksheet</t>
  </si>
  <si>
    <t>Complete the Fringe Benefit Calculator using either monthly or yearly actuals for each category.  Just ensure you are consistent throughout (e.g. DON'T show monthly personnel costs and then yearly payroll taxes).  The calculator is designed to calculate what percentage of benefits should be added to wages to calculate a total personnel cost.</t>
  </si>
  <si>
    <t>List each staff member on the far left (up to 200 individuals).  For each employee, select whether they are salaried (exempt) or hourly (non-exempt) and then complete the appropriate highlighted cell to calculate their total personnel cost.  If they also receive benefits, select "Yes" in column K, which will add the fringe benefit rate to their personnel costs.</t>
  </si>
  <si>
    <t>The running total of wages, benefits, and total personnel costs will be calculated in real-time in the table above the personnel worksheet and to the right of the fringe benefit calculator.</t>
  </si>
  <si>
    <t>3-Detailed Scenario EXPENSE</t>
  </si>
  <si>
    <t>List each budgeted expense line item in the same form you have them in your financial software.  The workbook starts with personnel expenses, then occupancy, then other expenses.</t>
  </si>
  <si>
    <t>For each budgeted line item, type in a baseline amount.  This baseline can either be prior year actuals or prior year budget, whichever is most closely related to the new budgeted total.</t>
  </si>
  <si>
    <t>Using the narrative of your 3 expense scenarios as your guide, adjust baseline amounts for each line item for each scenario.  This should leave you with a cumulative expense total for three distinct scenarios that reflect the assumptions from tab 1.</t>
  </si>
  <si>
    <t>4-Detailed Scenario REVENUE</t>
  </si>
  <si>
    <t>List each budgeted revenue line item in the same form you have them in your financial software.  The workbook breaks revenue down by earned revenue (e.g. service fees, contracted revenue), contributed revenue (e.g. donations, grants, special events), and other, which is defined by you.</t>
  </si>
  <si>
    <t>For each revenue line item, define whether the revenue amount is fixed or variable.  Fixed revenue would be something like a foundation grant where you either get the full grant amount or you get nothing.  Variable revenue would be something like service fees, donations, contract revenue, etc., where the amount receives can vary depending on a variety of factors.  MOST revenue sources are variable.</t>
  </si>
  <si>
    <r>
      <t xml:space="preserve">IF FIXED: </t>
    </r>
    <r>
      <rPr>
        <b/>
        <sz val="16"/>
        <color theme="1"/>
        <rFont val="Calibri"/>
        <family val="2"/>
      </rPr>
      <t>Fill in the highlighted cells to specify the likelihood that you will receive that revenue source.</t>
    </r>
  </si>
  <si>
    <r>
      <t xml:space="preserve">IF VARIABLE: </t>
    </r>
    <r>
      <rPr>
        <b/>
        <sz val="16"/>
        <color theme="1"/>
        <rFont val="Calibri"/>
        <family val="2"/>
      </rPr>
      <t>Fill in the highlighted cells to specify the level of variability that is possible for that revenue source.  You must specify both a "BEST CASE" percentage of baseline and a "WORST CASE" percentage of baseline.</t>
    </r>
  </si>
  <si>
    <t>5-Detailed Scenario SUMMARY</t>
  </si>
  <si>
    <t>The summary tab show the net incomes for your baseline revenues/expense and for the intersection of all 3 expense scenarios and all 3 revenue scenarios.  The narrative/assumptions for each expense scenario can be found on the right side of the page.</t>
  </si>
  <si>
    <t>Analyze the baseline net income and the net incomes found in the 3x3 matrix of each scenario.  Using the Drivers/Action/Timing boxes beneath the matrix, outline the major drivers for each scenario outome and actions you plan to take to either correct or ensure a certain outcome</t>
  </si>
  <si>
    <t>6-Annual Budget</t>
  </si>
  <si>
    <t xml:space="preserve">For each revenue and expense line item, review the four options listed and, using the highlighted cell, select which option you'd like to use for each line item.  If you don't want to use any of the four options listed, select "override" and type in the amount you like to use.  </t>
  </si>
  <si>
    <t>Any line items that do not have a budget selectionmade will show red in the "BUDGET" column</t>
  </si>
  <si>
    <t>As you select which option to use for each line item, you will notice the real-time budget populating at the top of the page.  Also, you will notice the table at the top populating the number of times you select each option and the "heat map matrix" on the left instructing as to which of the 3x3 net incomes you are aligning with.  This will aid you in connecting the budget to the appropriate scenario narrative and drivers/actions/timings from previous tabs.</t>
  </si>
  <si>
    <t>7-Monthly Budget</t>
  </si>
  <si>
    <t>Using the top highlighted box, select the first month of your fiscal year</t>
  </si>
  <si>
    <t>For each line item, review the budgeted amount.  Using the How to Distribute cell (Column C), select whether you'd like the budgeted amount distributed equally each month, quarterly, or distributed.  If distributed manually, go to Column S and type in the amounts for how you'd like that amount distributed.  Please note the "Difference" Column, which shows any differences between the annual amount budgeted and the amount distributed monthly.  Ensure the difference column shows ZERO if distributing manually.</t>
  </si>
  <si>
    <t>Once completed, this monthly budget can be uploaded into your financial software</t>
  </si>
  <si>
    <t>8-BUDGET SUMMARY</t>
  </si>
  <si>
    <t>Based on your inputs from previous tabs, this tab shows a high-level overview of your budget, including monthly gain/loss, average monthyl revenue/expense/gain, % earned/contributed revenue, % personnel costs, and highest/lowest months for revenue/expense.  This is a good tab to share with staff, board, and others who need a high level overview of the annual budget.</t>
  </si>
  <si>
    <t xml:space="preserve">Please Note: Information contained in or derived from this workbook is not to be relied upon as or considered a substitute for professional advice. This spreadsheet has been created and made available by the Montana Nonprofit Association (MNA) for general informational purposes only and does address individual circumstances, situations, or needs.  MNA does not guarantee that the information provided in this workbook is accurate, current, or complete.  MNA strongly recommends that you seek professional guidance before making any decisions related to your own individual circumstances or situations.  MNA shall not be liable for any direct or indirect loss or damage to any person or organization from the use of the information provided in or derived from this spreadsheet.  Through your viewing and use of this spreadsheet, you acknowledge that any use of the information provided through this document is done at your own risk.  </t>
  </si>
  <si>
    <t>EXPENSE SCENARIOS</t>
  </si>
  <si>
    <t>#1</t>
  </si>
  <si>
    <t>#2</t>
  </si>
  <si>
    <t>#3</t>
  </si>
  <si>
    <t>REVENUE SCENARIOS</t>
  </si>
  <si>
    <t>BEST CASE</t>
  </si>
  <si>
    <t>MODERATE CASE</t>
  </si>
  <si>
    <t>WORST CASE</t>
  </si>
  <si>
    <t>FRINGE BENEFIT RATE CALCULATOR</t>
  </si>
  <si>
    <t>TOTAL</t>
  </si>
  <si>
    <t>Total Salary and Wages</t>
  </si>
  <si>
    <t>TOTALS</t>
  </si>
  <si>
    <t>Salaries/Wages</t>
  </si>
  <si>
    <t>Payroll Taxes</t>
  </si>
  <si>
    <t>Benefits</t>
  </si>
  <si>
    <t>Workers Compensation</t>
  </si>
  <si>
    <t>Total Personnel</t>
  </si>
  <si>
    <t>Disability</t>
  </si>
  <si>
    <t>Unemployment Insurance</t>
  </si>
  <si>
    <t>Other Mandatory Benefits</t>
  </si>
  <si>
    <t>Medical Insurance</t>
  </si>
  <si>
    <t>Dental Insurance</t>
  </si>
  <si>
    <t>Life Insurance</t>
  </si>
  <si>
    <t>Retirement Plan Contributions</t>
  </si>
  <si>
    <t>Other</t>
  </si>
  <si>
    <t>Total Wages</t>
  </si>
  <si>
    <t>Total Benefits</t>
  </si>
  <si>
    <t>Fringe Benefit Rate</t>
  </si>
  <si>
    <t>Employee</t>
  </si>
  <si>
    <t>Salaried or Hourly</t>
  </si>
  <si>
    <t>Annual Salary</t>
  </si>
  <si>
    <t>Budgeted Hours/Week</t>
  </si>
  <si>
    <r>
      <t xml:space="preserve">Budgeted Weeks/Year </t>
    </r>
    <r>
      <rPr>
        <b/>
        <i/>
        <sz val="12"/>
        <color theme="0"/>
        <rFont val="Calibri (Body)"/>
      </rPr>
      <t>(Use 52 if all year)</t>
    </r>
  </si>
  <si>
    <t>Hourly Rate</t>
  </si>
  <si>
    <t>Budgeted Overtime %?</t>
  </si>
  <si>
    <t>Budgeted Overtime Rate</t>
  </si>
  <si>
    <t>Budgeted Wages</t>
  </si>
  <si>
    <t>Does Position Receive Benefits</t>
  </si>
  <si>
    <t>Budgeted Benefits</t>
  </si>
  <si>
    <t>TOTAL WAGES AND BENEFITS</t>
  </si>
  <si>
    <t>Yes</t>
  </si>
  <si>
    <t>Salary</t>
  </si>
  <si>
    <t>No</t>
  </si>
  <si>
    <t>Hourly</t>
  </si>
  <si>
    <t>EXPENSES</t>
  </si>
  <si>
    <t>Baseline</t>
  </si>
  <si>
    <t>Scenario #1 % of Baseline</t>
  </si>
  <si>
    <t>Scenario #2 % of Baseline</t>
  </si>
  <si>
    <t>Scenario #3 % of Baseline</t>
  </si>
  <si>
    <t>Expense Scenarios</t>
  </si>
  <si>
    <t>Core Expense</t>
  </si>
  <si>
    <t>PERSONNEL EXPENSES</t>
  </si>
  <si>
    <t>CORE</t>
  </si>
  <si>
    <t>TOTAL PERSONNEL EXPENSES</t>
  </si>
  <si>
    <t>OCCUPANCY EXPENSES</t>
  </si>
  <si>
    <t>TOTAL OCCUPENCY EXPENSES</t>
  </si>
  <si>
    <t>OTHER EXPENSES</t>
  </si>
  <si>
    <t>TOTAL OTHER EXPENSES</t>
  </si>
  <si>
    <t>TOTAL EXPENSES:</t>
  </si>
  <si>
    <t>Likelihood</t>
  </si>
  <si>
    <t>Type</t>
  </si>
  <si>
    <t>Indirect Rate</t>
  </si>
  <si>
    <t>&lt;50%</t>
  </si>
  <si>
    <t>Variable</t>
  </si>
  <si>
    <t>YES</t>
  </si>
  <si>
    <t>Fixed</t>
  </si>
  <si>
    <t>NO</t>
  </si>
  <si>
    <t>REVENUE</t>
  </si>
  <si>
    <t>IS REVENUE VARIABLE OR FIXED?</t>
  </si>
  <si>
    <t>IF VARIABLE, What is BEST CASE % of total possible?</t>
  </si>
  <si>
    <t>IF VARIABLE, What is WORST CASE % of total possible?</t>
  </si>
  <si>
    <t>IF FIXED, What is likelihood of receiving?</t>
  </si>
  <si>
    <t>Revenue Scenarios</t>
  </si>
  <si>
    <t>Reliance %</t>
  </si>
  <si>
    <t>Risk %</t>
  </si>
  <si>
    <r>
      <t xml:space="preserve">Reliance        </t>
    </r>
    <r>
      <rPr>
        <i/>
        <sz val="11"/>
        <color theme="0"/>
        <rFont val="Calibri (Body)"/>
      </rPr>
      <t>(How reliant are we upon this revenue source?)</t>
    </r>
  </si>
  <si>
    <r>
      <t xml:space="preserve">Risk                 </t>
    </r>
    <r>
      <rPr>
        <i/>
        <sz val="11"/>
        <color theme="0"/>
        <rFont val="Calibri (Body)"/>
      </rPr>
      <t>(How unstable is this revenue source?)</t>
    </r>
  </si>
  <si>
    <t>Core Revenue?</t>
  </si>
  <si>
    <t>Best Case</t>
  </si>
  <si>
    <t>Moderate Case</t>
  </si>
  <si>
    <t>Worst Case</t>
  </si>
  <si>
    <t>EARNED REVENUE</t>
  </si>
  <si>
    <t>TOTAL EARNED REVENUE</t>
  </si>
  <si>
    <t>CONTRIBUTED REVENUE</t>
  </si>
  <si>
    <t>TOTAL CONTRIBUTED REVENUE</t>
  </si>
  <si>
    <t>Other Revenue</t>
  </si>
  <si>
    <t>TOTAL OTHER REVENUE</t>
  </si>
  <si>
    <t>TOTAL REVENUE</t>
  </si>
  <si>
    <t>Revenue</t>
  </si>
  <si>
    <t>Expense</t>
  </si>
  <si>
    <t>Net Income</t>
  </si>
  <si>
    <t>Expense Scenario Assumptions</t>
  </si>
  <si>
    <t>Title</t>
  </si>
  <si>
    <t>Drivers, Actions, and Timing</t>
  </si>
  <si>
    <t>Revenue Best Case</t>
  </si>
  <si>
    <t>Revenue Scenario Assumptions</t>
  </si>
  <si>
    <t>Revenue Moderate Case</t>
  </si>
  <si>
    <t xml:space="preserve"> </t>
  </si>
  <si>
    <t>SCENARIO SUMMARIES</t>
  </si>
  <si>
    <t>TOTAL BUDGET (REAL TIME)</t>
  </si>
  <si>
    <t>CORE BUDGET (REAL TIME)</t>
  </si>
  <si>
    <t>Core?</t>
  </si>
  <si>
    <t>Which Option to Use?</t>
  </si>
  <si>
    <t>Override</t>
  </si>
  <si>
    <t>BUDGET</t>
  </si>
  <si>
    <t>SCENARIO HEAT MAP</t>
  </si>
  <si>
    <t>OTHER REVENUE</t>
  </si>
  <si>
    <t>TOTAL NET INCOME</t>
  </si>
  <si>
    <t>Equally Every Month</t>
  </si>
  <si>
    <t>Quarterly</t>
  </si>
  <si>
    <t>I'll do it Manually (Go to Column S)</t>
  </si>
  <si>
    <t>Fiscal Year Starting Month</t>
  </si>
  <si>
    <t>Annual Budget</t>
  </si>
  <si>
    <t>How to Distribute</t>
  </si>
  <si>
    <t>Difference</t>
  </si>
  <si>
    <t>EXPENSE</t>
  </si>
  <si>
    <t>ACTUALS</t>
  </si>
  <si>
    <t>Average</t>
  </si>
  <si>
    <t>Highest Amount</t>
  </si>
  <si>
    <t>Highest Month</t>
  </si>
  <si>
    <t>Lowest Amount</t>
  </si>
  <si>
    <t>Lowest Month</t>
  </si>
  <si>
    <t>Standard Deviation</t>
  </si>
  <si>
    <t>Net</t>
  </si>
  <si>
    <t>ACTUAL YTD</t>
  </si>
  <si>
    <t>Budget Summary</t>
  </si>
  <si>
    <t>Budgeted Revenue</t>
  </si>
  <si>
    <t>Budgeted Personnel Cost Ratio</t>
  </si>
  <si>
    <t>Earned Revenue Ratio</t>
  </si>
  <si>
    <t>Budgeted Expense</t>
  </si>
  <si>
    <t>Contributed Revenue Ratio</t>
  </si>
  <si>
    <t>Budgeted Net Income</t>
  </si>
  <si>
    <t>Profit Margin</t>
  </si>
  <si>
    <t>Actual</t>
  </si>
  <si>
    <t>Highest Revenue Month</t>
  </si>
  <si>
    <t>Highest Expense Month</t>
  </si>
  <si>
    <t>Average Monthly Revenue</t>
  </si>
  <si>
    <t>Average Monthly Expense</t>
  </si>
  <si>
    <t>Average Monthly Gain/Loss</t>
  </si>
  <si>
    <t>Lowest Revenue Month</t>
  </si>
  <si>
    <t>Lowest Expense Month</t>
  </si>
  <si>
    <t>YEARLY SUMMARIES</t>
  </si>
  <si>
    <t>Total</t>
  </si>
  <si>
    <t>Total Revenue</t>
  </si>
  <si>
    <t>Total Personnel Expense</t>
  </si>
  <si>
    <t>Total Non-Labor Expense</t>
  </si>
  <si>
    <t>Total Expenses</t>
  </si>
  <si>
    <t>Revenue Dip</t>
  </si>
  <si>
    <t>Revenue Recapture</t>
  </si>
  <si>
    <t>Dip Month Start</t>
  </si>
  <si>
    <t>Recapture Month Start</t>
  </si>
  <si>
    <t>Dip Month End</t>
  </si>
  <si>
    <t>Recapture Month End</t>
  </si>
  <si>
    <t>Total Recaptured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</si>
</sst>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409]mmm\-yy;@"/>
    <numFmt numFmtId="166" formatCode="mmmm"/>
    <numFmt numFmtId="167" formatCode="&quot;$&quot;#,##0"/>
    <numFmt numFmtId="168" formatCode="0.0%"/>
  </numFmts>
  <fonts count="75">
    <font>
      <sz val="12"/>
      <color theme="1"/>
      <name val="Calibri"/>
      <family val="2"/>
      <scheme val="minor"/>
    </font>
    <font>
      <sz val="12"/>
      <color theme="1"/>
      <name val="Calibri"/>
      <family val="2"/>
      <scheme val="minor"/>
    </font>
    <font>
      <b/>
      <sz val="12"/>
      <color theme="1"/>
      <name val="Calibri"/>
      <family val="2"/>
      <scheme val="minor"/>
    </font>
    <font>
      <sz val="10"/>
      <name val="Arial"/>
      <family val="2"/>
    </font>
    <font>
      <sz val="12"/>
      <name val="Calibri"/>
      <family val="2"/>
      <scheme val="minor"/>
    </font>
    <font>
      <b/>
      <sz val="12"/>
      <color indexed="9"/>
      <name val="Calibri"/>
      <family val="2"/>
      <scheme val="minor"/>
    </font>
    <font>
      <sz val="12"/>
      <color indexed="9"/>
      <name val="Calibri"/>
      <family val="2"/>
      <scheme val="minor"/>
    </font>
    <font>
      <sz val="12"/>
      <color rgb="FF173040"/>
      <name val="Calibri"/>
      <family val="2"/>
      <scheme val="minor"/>
    </font>
    <font>
      <b/>
      <sz val="12"/>
      <color rgb="FF173040"/>
      <name val="Calibri"/>
      <family val="2"/>
      <scheme val="minor"/>
    </font>
    <font>
      <b/>
      <sz val="18"/>
      <color theme="1"/>
      <name val="Calibri"/>
      <family val="2"/>
      <scheme val="minor"/>
    </font>
    <font>
      <sz val="11"/>
      <color theme="1"/>
      <name val="Calibri"/>
      <family val="2"/>
    </font>
    <font>
      <b/>
      <u/>
      <sz val="22"/>
      <color theme="0"/>
      <name val="Calibri"/>
      <family val="2"/>
    </font>
    <font>
      <b/>
      <sz val="12"/>
      <color theme="1"/>
      <name val="Calibri"/>
      <family val="2"/>
    </font>
    <font>
      <b/>
      <sz val="14"/>
      <color theme="1"/>
      <name val="Calibri"/>
      <family val="2"/>
      <scheme val="minor"/>
    </font>
    <font>
      <b/>
      <u/>
      <sz val="22"/>
      <color theme="0"/>
      <name val="Calibri"/>
      <family val="2"/>
      <scheme val="minor"/>
    </font>
    <font>
      <sz val="12"/>
      <color theme="1"/>
      <name val="Calibri"/>
      <family val="2"/>
    </font>
    <font>
      <i/>
      <sz val="12"/>
      <color theme="1"/>
      <name val="Calibri"/>
      <family val="2"/>
      <scheme val="minor"/>
    </font>
    <font>
      <b/>
      <sz val="12"/>
      <color theme="0"/>
      <name val="Calibri"/>
      <family val="2"/>
      <scheme val="minor"/>
    </font>
    <font>
      <b/>
      <u/>
      <sz val="12"/>
      <color rgb="FF173040"/>
      <name val="Calibri"/>
      <family val="2"/>
      <scheme val="minor"/>
    </font>
    <font>
      <b/>
      <u/>
      <sz val="12"/>
      <name val="Calibri"/>
      <family val="2"/>
      <scheme val="minor"/>
    </font>
    <font>
      <b/>
      <sz val="16"/>
      <color rgb="FF173040"/>
      <name val="Calibri"/>
      <family val="2"/>
      <scheme val="minor"/>
    </font>
    <font>
      <b/>
      <u val="singleAccounting"/>
      <sz val="12"/>
      <name val="Calibri"/>
      <family val="2"/>
      <scheme val="minor"/>
    </font>
    <font>
      <b/>
      <u val="double"/>
      <sz val="14"/>
      <color rgb="FF173040"/>
      <name val="Calibri"/>
      <family val="2"/>
      <scheme val="minor"/>
    </font>
    <font>
      <b/>
      <u val="doubleAccounting"/>
      <sz val="14"/>
      <color rgb="FF173040"/>
      <name val="Calibri"/>
      <family val="2"/>
      <scheme val="minor"/>
    </font>
    <font>
      <sz val="8"/>
      <name val="Calibri"/>
      <family val="2"/>
      <scheme val="minor"/>
    </font>
    <font>
      <sz val="16"/>
      <color theme="1"/>
      <name val="Calibri"/>
      <family val="2"/>
      <scheme val="minor"/>
    </font>
    <font>
      <b/>
      <u/>
      <sz val="16"/>
      <color theme="0"/>
      <name val="Calibri"/>
      <family val="2"/>
      <scheme val="minor"/>
    </font>
    <font>
      <sz val="20"/>
      <color theme="1"/>
      <name val="Calibri"/>
      <family val="2"/>
      <scheme val="minor"/>
    </font>
    <font>
      <b/>
      <sz val="20"/>
      <color rgb="FF173040"/>
      <name val="Calibri"/>
      <family val="2"/>
      <scheme val="minor"/>
    </font>
    <font>
      <b/>
      <u/>
      <sz val="20"/>
      <color theme="1"/>
      <name val="Calibri"/>
      <family val="2"/>
      <scheme val="minor"/>
    </font>
    <font>
      <u val="double"/>
      <sz val="20"/>
      <color theme="1"/>
      <name val="Calibri"/>
      <family val="2"/>
      <scheme val="minor"/>
    </font>
    <font>
      <sz val="12"/>
      <color theme="0"/>
      <name val="Calibri"/>
      <family val="2"/>
      <scheme val="minor"/>
    </font>
    <font>
      <b/>
      <u/>
      <sz val="16"/>
      <color theme="1"/>
      <name val="Calibri"/>
      <family val="2"/>
      <scheme val="minor"/>
    </font>
    <font>
      <b/>
      <sz val="16"/>
      <color theme="1"/>
      <name val="Calibri"/>
      <family val="2"/>
      <scheme val="minor"/>
    </font>
    <font>
      <b/>
      <u val="singleAccounting"/>
      <sz val="12"/>
      <color theme="1"/>
      <name val="Calibri"/>
      <family val="2"/>
      <scheme val="minor"/>
    </font>
    <font>
      <b/>
      <u/>
      <sz val="16"/>
      <color rgb="FF173040"/>
      <name val="Calibri"/>
      <family val="2"/>
      <scheme val="minor"/>
    </font>
    <font>
      <b/>
      <u val="doubleAccounting"/>
      <sz val="14"/>
      <color theme="1"/>
      <name val="Calibri"/>
      <family val="2"/>
      <scheme val="minor"/>
    </font>
    <font>
      <b/>
      <u/>
      <sz val="14"/>
      <color theme="1"/>
      <name val="Calibri"/>
      <family val="2"/>
      <scheme val="minor"/>
    </font>
    <font>
      <b/>
      <u/>
      <sz val="12"/>
      <color theme="1"/>
      <name val="Calibri"/>
      <family val="2"/>
      <scheme val="minor"/>
    </font>
    <font>
      <b/>
      <u val="double"/>
      <sz val="14"/>
      <color theme="1"/>
      <name val="Calibri"/>
      <family val="2"/>
      <scheme val="minor"/>
    </font>
    <font>
      <b/>
      <u val="doubleAccounting"/>
      <sz val="16"/>
      <color theme="1"/>
      <name val="Calibri"/>
      <family val="2"/>
      <scheme val="minor"/>
    </font>
    <font>
      <b/>
      <u val="doubleAccounting"/>
      <sz val="12"/>
      <color theme="1"/>
      <name val="Calibri"/>
      <family val="2"/>
      <scheme val="minor"/>
    </font>
    <font>
      <b/>
      <sz val="14"/>
      <color theme="0"/>
      <name val="Calibri"/>
      <family val="2"/>
      <scheme val="minor"/>
    </font>
    <font>
      <b/>
      <sz val="16"/>
      <color theme="0"/>
      <name val="Calibri"/>
      <family val="2"/>
      <scheme val="minor"/>
    </font>
    <font>
      <sz val="14"/>
      <color theme="0"/>
      <name val="Calibri"/>
      <family val="2"/>
      <scheme val="minor"/>
    </font>
    <font>
      <b/>
      <u val="double"/>
      <sz val="16"/>
      <color theme="1"/>
      <name val="Calibri"/>
      <family val="2"/>
      <scheme val="minor"/>
    </font>
    <font>
      <i/>
      <sz val="11"/>
      <color theme="1"/>
      <name val="Calibri"/>
      <family val="2"/>
      <scheme val="minor"/>
    </font>
    <font>
      <b/>
      <i/>
      <sz val="11"/>
      <color theme="0"/>
      <name val="Calibri"/>
      <family val="2"/>
      <scheme val="minor"/>
    </font>
    <font>
      <b/>
      <i/>
      <sz val="11"/>
      <color theme="1"/>
      <name val="Calibri"/>
      <family val="2"/>
      <scheme val="minor"/>
    </font>
    <font>
      <i/>
      <sz val="11"/>
      <color theme="0"/>
      <name val="Calibri"/>
      <family val="2"/>
      <scheme val="minor"/>
    </font>
    <font>
      <b/>
      <i/>
      <u val="double"/>
      <sz val="11"/>
      <color theme="1"/>
      <name val="Calibri"/>
      <family val="2"/>
      <scheme val="minor"/>
    </font>
    <font>
      <b/>
      <i/>
      <sz val="12"/>
      <color theme="0"/>
      <name val="Calibri (Body)"/>
    </font>
    <font>
      <b/>
      <sz val="18"/>
      <color theme="0"/>
      <name val="Calibri"/>
      <family val="2"/>
      <scheme val="minor"/>
    </font>
    <font>
      <b/>
      <sz val="20"/>
      <color theme="0"/>
      <name val="Calibri"/>
      <family val="2"/>
      <scheme val="minor"/>
    </font>
    <font>
      <b/>
      <u val="double"/>
      <sz val="20"/>
      <color theme="0"/>
      <name val="Calibri"/>
      <family val="2"/>
      <scheme val="minor"/>
    </font>
    <font>
      <b/>
      <sz val="22"/>
      <color theme="0"/>
      <name val="Calibri"/>
      <family val="2"/>
      <scheme val="minor"/>
    </font>
    <font>
      <b/>
      <u/>
      <sz val="12"/>
      <color theme="0"/>
      <name val="Calibri"/>
      <family val="2"/>
      <scheme val="minor"/>
    </font>
    <font>
      <sz val="11"/>
      <color rgb="FF173040"/>
      <name val="Calibri"/>
      <family val="2"/>
      <scheme val="minor"/>
    </font>
    <font>
      <b/>
      <sz val="26"/>
      <color theme="0"/>
      <name val="Calibri"/>
      <family val="2"/>
      <scheme val="minor"/>
    </font>
    <font>
      <sz val="11"/>
      <color theme="0"/>
      <name val="Calibri"/>
      <family val="2"/>
      <scheme val="minor"/>
    </font>
    <font>
      <b/>
      <u/>
      <sz val="26"/>
      <color theme="0"/>
      <name val="Calibri"/>
      <family val="2"/>
      <scheme val="minor"/>
    </font>
    <font>
      <b/>
      <u/>
      <sz val="18"/>
      <color theme="0"/>
      <name val="Calibri"/>
      <family val="2"/>
      <scheme val="minor"/>
    </font>
    <font>
      <b/>
      <u/>
      <sz val="18"/>
      <color rgb="FF77AB3C"/>
      <name val="Calibri"/>
      <family val="2"/>
      <scheme val="minor"/>
    </font>
    <font>
      <b/>
      <u/>
      <sz val="18"/>
      <color rgb="FFEDB141"/>
      <name val="Calibri"/>
      <family val="2"/>
      <scheme val="minor"/>
    </font>
    <font>
      <b/>
      <sz val="14"/>
      <color rgb="FF77AB3C"/>
      <name val="Calibri"/>
      <family val="2"/>
      <scheme val="minor"/>
    </font>
    <font>
      <b/>
      <sz val="14"/>
      <color rgb="FFEDB141"/>
      <name val="Calibri"/>
      <family val="2"/>
      <scheme val="minor"/>
    </font>
    <font>
      <b/>
      <sz val="36"/>
      <color theme="0"/>
      <name val="Calibri"/>
      <family val="2"/>
      <scheme val="minor"/>
    </font>
    <font>
      <b/>
      <sz val="16"/>
      <color rgb="FF77AB3C"/>
      <name val="Calibri"/>
      <family val="2"/>
      <scheme val="minor"/>
    </font>
    <font>
      <b/>
      <sz val="16"/>
      <color rgb="FFEDB141"/>
      <name val="Calibri"/>
      <family val="2"/>
      <scheme val="minor"/>
    </font>
    <font>
      <b/>
      <sz val="16"/>
      <color theme="1"/>
      <name val="Calibri"/>
      <family val="2"/>
    </font>
    <font>
      <b/>
      <sz val="18"/>
      <color theme="1"/>
      <name val="Calibri"/>
      <family val="2"/>
    </font>
    <font>
      <b/>
      <u/>
      <sz val="16"/>
      <color theme="1"/>
      <name val="Calibri"/>
      <family val="2"/>
    </font>
    <font>
      <i/>
      <sz val="11"/>
      <color theme="0"/>
      <name val="Calibri (Body)"/>
    </font>
    <font>
      <sz val="10"/>
      <name val="Calibri"/>
      <family val="2"/>
      <scheme val="minor"/>
    </font>
    <font>
      <b/>
      <sz val="12"/>
      <name val="Calibri"/>
      <family val="2"/>
      <scheme val="minor"/>
    </font>
  </fonts>
  <fills count="13">
    <fill>
      <patternFill patternType="none"/>
    </fill>
    <fill>
      <patternFill patternType="gray125"/>
    </fill>
    <fill>
      <patternFill patternType="solid">
        <fgColor rgb="FF173040"/>
        <bgColor indexed="64"/>
      </patternFill>
    </fill>
    <fill>
      <patternFill patternType="solid">
        <fgColor rgb="FFFFFF00"/>
        <bgColor indexed="64"/>
      </patternFill>
    </fill>
    <fill>
      <patternFill patternType="solid">
        <fgColor rgb="FFEDB141"/>
        <bgColor indexed="64"/>
      </patternFill>
    </fill>
    <fill>
      <patternFill patternType="solid">
        <fgColor rgb="FFFCBD49"/>
        <bgColor indexed="64"/>
      </patternFill>
    </fill>
    <fill>
      <patternFill patternType="solid">
        <fgColor rgb="FFFFDD99"/>
        <bgColor indexed="64"/>
      </patternFill>
    </fill>
    <fill>
      <patternFill patternType="solid">
        <fgColor theme="0"/>
        <bgColor indexed="64"/>
      </patternFill>
    </fill>
    <fill>
      <patternFill patternType="solid">
        <fgColor theme="1" tint="0.499984740745262"/>
        <bgColor indexed="64"/>
      </patternFill>
    </fill>
    <fill>
      <patternFill patternType="solid">
        <fgColor rgb="FFF7B947"/>
        <bgColor indexed="64"/>
      </patternFill>
    </fill>
    <fill>
      <patternFill patternType="solid">
        <fgColor theme="7"/>
        <bgColor indexed="64"/>
      </patternFill>
    </fill>
    <fill>
      <patternFill patternType="solid">
        <fgColor rgb="FFFFC000"/>
        <bgColor indexed="64"/>
      </patternFill>
    </fill>
    <fill>
      <patternFill patternType="solid">
        <fgColor theme="0" tint="-0.499984740745262"/>
        <bgColor indexed="64"/>
      </patternFill>
    </fill>
  </fills>
  <borders count="86">
    <border>
      <left/>
      <right/>
      <top/>
      <bottom/>
      <diagonal/>
    </border>
    <border>
      <left style="thin">
        <color rgb="FF173040"/>
      </left>
      <right style="thin">
        <color rgb="FF173040"/>
      </right>
      <top style="thin">
        <color rgb="FF173040"/>
      </top>
      <bottom style="thin">
        <color rgb="FF173040"/>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rgb="FF173040"/>
      </bottom>
      <diagonal/>
    </border>
    <border>
      <left style="thin">
        <color rgb="FF173040"/>
      </left>
      <right/>
      <top style="thin">
        <color rgb="FF173040"/>
      </top>
      <bottom style="thin">
        <color rgb="FF173040"/>
      </bottom>
      <diagonal/>
    </border>
    <border>
      <left/>
      <right style="thin">
        <color rgb="FF173040"/>
      </right>
      <top style="thin">
        <color rgb="FF173040"/>
      </top>
      <bottom style="thin">
        <color rgb="FF173040"/>
      </bottom>
      <diagonal/>
    </border>
    <border>
      <left style="thin">
        <color rgb="FF173040"/>
      </left>
      <right style="thin">
        <color rgb="FF173040"/>
      </right>
      <top style="thin">
        <color rgb="FF173040"/>
      </top>
      <bottom/>
      <diagonal/>
    </border>
    <border>
      <left style="thin">
        <color rgb="FF173040"/>
      </left>
      <right/>
      <top style="thin">
        <color rgb="FF173040"/>
      </top>
      <bottom/>
      <diagonal/>
    </border>
    <border>
      <left/>
      <right/>
      <top style="thin">
        <color rgb="FF173040"/>
      </top>
      <bottom/>
      <diagonal/>
    </border>
    <border>
      <left style="thin">
        <color rgb="FF173040"/>
      </left>
      <right/>
      <top/>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right/>
      <top style="thin">
        <color indexed="64"/>
      </top>
      <bottom/>
      <diagonal/>
    </border>
    <border>
      <left/>
      <right/>
      <top style="thin">
        <color rgb="FF173040"/>
      </top>
      <bottom style="thin">
        <color rgb="FF173040"/>
      </bottom>
      <diagonal/>
    </border>
    <border>
      <left/>
      <right/>
      <top style="thin">
        <color rgb="FF173040"/>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indexed="64"/>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medium">
        <color indexed="64"/>
      </bottom>
      <diagonal/>
    </border>
    <border>
      <left style="thin">
        <color theme="2" tint="-0.499984740745262"/>
      </left>
      <right style="medium">
        <color indexed="64"/>
      </right>
      <top style="thin">
        <color theme="2" tint="-0.499984740745262"/>
      </top>
      <bottom style="medium">
        <color indexed="64"/>
      </bottom>
      <diagonal/>
    </border>
    <border>
      <left style="thin">
        <color theme="2" tint="-0.749961851863155"/>
      </left>
      <right style="thin">
        <color theme="2" tint="-0.749961851863155"/>
      </right>
      <top style="thin">
        <color theme="2" tint="-0.749961851863155"/>
      </top>
      <bottom style="thin">
        <color theme="2" tint="-0.749961851863155"/>
      </bottom>
      <diagonal/>
    </border>
    <border>
      <left style="thin">
        <color theme="2" tint="-0.749961851863155"/>
      </left>
      <right/>
      <top style="thin">
        <color theme="2" tint="-0.749961851863155"/>
      </top>
      <bottom style="thin">
        <color theme="2" tint="-0.749961851863155"/>
      </bottom>
      <diagonal/>
    </border>
    <border>
      <left style="thin">
        <color indexed="64"/>
      </left>
      <right style="medium">
        <color indexed="64"/>
      </right>
      <top style="thin">
        <color indexed="64"/>
      </top>
      <bottom style="thin">
        <color indexed="64"/>
      </bottom>
      <diagonal/>
    </border>
    <border>
      <left style="thin">
        <color theme="2" tint="-0.749961851863155"/>
      </left>
      <right style="thin">
        <color theme="2" tint="-0.749961851863155"/>
      </right>
      <top style="thin">
        <color theme="2" tint="-0.749961851863155"/>
      </top>
      <bottom style="medium">
        <color indexed="64"/>
      </bottom>
      <diagonal/>
    </border>
    <border>
      <left style="thin">
        <color theme="2" tint="-0.749961851863155"/>
      </left>
      <right/>
      <top style="thin">
        <color theme="2" tint="-0.749961851863155"/>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style="thin">
        <color theme="0"/>
      </top>
      <bottom/>
      <diagonal/>
    </border>
    <border>
      <left/>
      <right/>
      <top style="thin">
        <color theme="0"/>
      </top>
      <bottom/>
      <diagonal/>
    </border>
    <border>
      <left style="medium">
        <color theme="0"/>
      </left>
      <right/>
      <top/>
      <bottom style="thin">
        <color theme="0"/>
      </bottom>
      <diagonal/>
    </border>
    <border>
      <left/>
      <right/>
      <top/>
      <bottom style="thin">
        <color theme="0"/>
      </bottom>
      <diagonal/>
    </border>
    <border>
      <left/>
      <right style="medium">
        <color theme="0"/>
      </right>
      <top/>
      <bottom style="thin">
        <color theme="0"/>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6795556505021"/>
      </right>
      <top style="medium">
        <color theme="0" tint="-0.14996795556505021"/>
      </top>
      <bottom style="medium">
        <color theme="1"/>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style="thin">
        <color indexed="64"/>
      </top>
      <bottom style="medium">
        <color theme="1"/>
      </bottom>
      <diagonal/>
    </border>
    <border>
      <left/>
      <right style="medium">
        <color theme="1"/>
      </right>
      <top style="thin">
        <color indexed="64"/>
      </top>
      <bottom style="medium">
        <color theme="1"/>
      </bottom>
      <diagonal/>
    </border>
    <border>
      <left style="medium">
        <color theme="1"/>
      </left>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style="medium">
        <color theme="1"/>
      </top>
      <bottom/>
      <diagonal/>
    </border>
    <border>
      <left/>
      <right/>
      <top style="thin">
        <color indexed="64"/>
      </top>
      <bottom style="medium">
        <color theme="1"/>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44" fontId="3" fillId="0" borderId="0" applyFont="0" applyFill="0" applyBorder="0" applyAlignment="0" applyProtection="0"/>
    <xf numFmtId="43" fontId="1" fillId="0" borderId="0" applyFont="0" applyFill="0" applyBorder="0" applyAlignment="0" applyProtection="0"/>
  </cellStyleXfs>
  <cellXfs count="613">
    <xf numFmtId="0" fontId="0" fillId="0" borderId="0" xfId="0"/>
    <xf numFmtId="0" fontId="4" fillId="0" borderId="0" xfId="3" applyFont="1"/>
    <xf numFmtId="0" fontId="2" fillId="4" borderId="6" xfId="3" applyFont="1" applyFill="1" applyBorder="1" applyAlignment="1">
      <alignment horizontal="center" vertical="center" wrapText="1"/>
    </xf>
    <xf numFmtId="41" fontId="1" fillId="4" borderId="1" xfId="3" applyNumberFormat="1" applyFont="1" applyFill="1" applyBorder="1" applyAlignment="1">
      <alignment vertical="center"/>
    </xf>
    <xf numFmtId="41" fontId="1" fillId="5" borderId="1" xfId="3" applyNumberFormat="1" applyFont="1" applyFill="1" applyBorder="1" applyAlignment="1">
      <alignment vertical="center"/>
    </xf>
    <xf numFmtId="41" fontId="1" fillId="6" borderId="1" xfId="3" applyNumberFormat="1" applyFont="1" applyFill="1" applyBorder="1" applyAlignment="1">
      <alignment vertical="center"/>
    </xf>
    <xf numFmtId="0" fontId="4" fillId="7" borderId="0" xfId="3" applyFont="1" applyFill="1"/>
    <xf numFmtId="0" fontId="6" fillId="7" borderId="0" xfId="3" applyFont="1" applyFill="1"/>
    <xf numFmtId="0" fontId="4" fillId="0" borderId="13" xfId="3" applyFont="1" applyBorder="1"/>
    <xf numFmtId="0" fontId="4" fillId="0" borderId="14" xfId="3" applyFont="1" applyBorder="1"/>
    <xf numFmtId="0" fontId="4" fillId="0" borderId="15" xfId="3" applyFont="1" applyBorder="1"/>
    <xf numFmtId="9" fontId="4" fillId="0" borderId="15" xfId="3" applyNumberFormat="1" applyFont="1" applyBorder="1"/>
    <xf numFmtId="42" fontId="4" fillId="3" borderId="1" xfId="3" applyNumberFormat="1" applyFont="1" applyFill="1" applyBorder="1" applyAlignment="1" applyProtection="1">
      <alignment vertical="center"/>
      <protection locked="0"/>
    </xf>
    <xf numFmtId="9" fontId="4" fillId="3" borderId="1" xfId="2" applyFont="1" applyFill="1" applyBorder="1" applyAlignment="1" applyProtection="1">
      <alignment vertical="center"/>
      <protection locked="0"/>
    </xf>
    <xf numFmtId="9" fontId="4" fillId="3" borderId="1" xfId="3" applyNumberFormat="1" applyFont="1" applyFill="1" applyBorder="1" applyAlignment="1" applyProtection="1">
      <alignment horizontal="center" vertical="center"/>
      <protection locked="0"/>
    </xf>
    <xf numFmtId="42" fontId="4" fillId="3" borderId="12" xfId="3" applyNumberFormat="1" applyFont="1" applyFill="1" applyBorder="1" applyAlignment="1" applyProtection="1">
      <alignment vertical="center"/>
      <protection locked="0"/>
    </xf>
    <xf numFmtId="0" fontId="10" fillId="7" borderId="0" xfId="0" applyFont="1" applyFill="1"/>
    <xf numFmtId="0" fontId="12" fillId="7" borderId="0" xfId="0" applyFont="1" applyFill="1" applyAlignment="1">
      <alignment horizontal="center"/>
    </xf>
    <xf numFmtId="0" fontId="13" fillId="7" borderId="0" xfId="0" applyFont="1" applyFill="1" applyAlignment="1">
      <alignment horizontal="left" wrapText="1" indent="2"/>
    </xf>
    <xf numFmtId="0" fontId="13" fillId="7" borderId="0" xfId="0" applyFont="1" applyFill="1" applyAlignment="1">
      <alignment wrapText="1"/>
    </xf>
    <xf numFmtId="0" fontId="13" fillId="7" borderId="0" xfId="0" applyFont="1" applyFill="1" applyAlignment="1">
      <alignment horizontal="left" vertical="top" wrapText="1"/>
    </xf>
    <xf numFmtId="0" fontId="0" fillId="7" borderId="0" xfId="0" applyFill="1"/>
    <xf numFmtId="0" fontId="9" fillId="7" borderId="0" xfId="0" applyFont="1" applyFill="1"/>
    <xf numFmtId="0" fontId="15" fillId="7" borderId="0" xfId="0" applyFont="1" applyFill="1"/>
    <xf numFmtId="49" fontId="4" fillId="3" borderId="1" xfId="3" applyNumberFormat="1" applyFont="1" applyFill="1" applyBorder="1" applyAlignment="1" applyProtection="1">
      <alignment vertical="center"/>
      <protection locked="0"/>
    </xf>
    <xf numFmtId="49" fontId="4" fillId="0" borderId="0" xfId="3" applyNumberFormat="1" applyFont="1"/>
    <xf numFmtId="0" fontId="4" fillId="3" borderId="11" xfId="3" applyFont="1" applyFill="1" applyBorder="1" applyAlignment="1" applyProtection="1">
      <alignment horizontal="left" vertical="center" wrapText="1"/>
      <protection locked="0"/>
    </xf>
    <xf numFmtId="0" fontId="18" fillId="7" borderId="9" xfId="3" applyFont="1" applyFill="1" applyBorder="1" applyAlignment="1">
      <alignment horizontal="center" vertical="center"/>
    </xf>
    <xf numFmtId="0" fontId="8" fillId="7" borderId="9" xfId="3" applyFont="1" applyFill="1" applyBorder="1" applyAlignment="1">
      <alignment horizontal="center" vertical="center" wrapText="1"/>
    </xf>
    <xf numFmtId="42" fontId="4" fillId="7" borderId="12" xfId="3" applyNumberFormat="1" applyFont="1" applyFill="1" applyBorder="1" applyAlignment="1" applyProtection="1">
      <alignment vertical="center"/>
      <protection locked="0"/>
    </xf>
    <xf numFmtId="9" fontId="4" fillId="7" borderId="1" xfId="2" applyFont="1" applyFill="1" applyBorder="1" applyAlignment="1" applyProtection="1">
      <alignment vertical="center"/>
      <protection locked="0"/>
    </xf>
    <xf numFmtId="9" fontId="4" fillId="7" borderId="1" xfId="3" applyNumberFormat="1" applyFont="1" applyFill="1" applyBorder="1" applyAlignment="1" applyProtection="1">
      <alignment horizontal="center" vertical="center"/>
      <protection locked="0"/>
    </xf>
    <xf numFmtId="41" fontId="1" fillId="7" borderId="1" xfId="3" applyNumberFormat="1" applyFont="1" applyFill="1" applyBorder="1" applyAlignment="1">
      <alignment vertical="center"/>
    </xf>
    <xf numFmtId="41" fontId="8" fillId="7" borderId="1" xfId="3" applyNumberFormat="1" applyFont="1" applyFill="1" applyBorder="1" applyAlignment="1">
      <alignment vertical="center"/>
    </xf>
    <xf numFmtId="0" fontId="18" fillId="7" borderId="11" xfId="3" applyFont="1" applyFill="1" applyBorder="1" applyAlignment="1" applyProtection="1">
      <alignment horizontal="center" vertical="center" wrapText="1"/>
      <protection locked="0"/>
    </xf>
    <xf numFmtId="41" fontId="18" fillId="7" borderId="1" xfId="3" applyNumberFormat="1" applyFont="1" applyFill="1" applyBorder="1" applyAlignment="1">
      <alignment vertical="center"/>
    </xf>
    <xf numFmtId="0" fontId="4" fillId="7" borderId="0" xfId="3" applyFont="1" applyFill="1" applyAlignment="1" applyProtection="1">
      <alignment horizontal="center" vertical="center" wrapText="1"/>
      <protection locked="0"/>
    </xf>
    <xf numFmtId="42" fontId="4" fillId="7" borderId="0" xfId="3" applyNumberFormat="1" applyFont="1" applyFill="1" applyAlignment="1" applyProtection="1">
      <alignment vertical="center"/>
      <protection locked="0"/>
    </xf>
    <xf numFmtId="9" fontId="4" fillId="7" borderId="0" xfId="2" applyFont="1" applyFill="1" applyBorder="1" applyAlignment="1" applyProtection="1">
      <alignment vertical="center"/>
      <protection locked="0"/>
    </xf>
    <xf numFmtId="9" fontId="4" fillId="7" borderId="0" xfId="3" applyNumberFormat="1" applyFont="1" applyFill="1" applyAlignment="1" applyProtection="1">
      <alignment horizontal="center" vertical="center"/>
      <protection locked="0"/>
    </xf>
    <xf numFmtId="41" fontId="1" fillId="7" borderId="0" xfId="3" applyNumberFormat="1" applyFont="1" applyFill="1" applyAlignment="1">
      <alignment vertical="center"/>
    </xf>
    <xf numFmtId="0" fontId="19" fillId="7" borderId="11" xfId="3" applyFont="1" applyFill="1" applyBorder="1" applyAlignment="1" applyProtection="1">
      <alignment horizontal="center" vertical="center" wrapText="1"/>
      <protection locked="0"/>
    </xf>
    <xf numFmtId="0" fontId="18" fillId="0" borderId="0" xfId="3" applyFont="1" applyAlignment="1">
      <alignment horizontal="center"/>
    </xf>
    <xf numFmtId="41" fontId="4" fillId="0" borderId="0" xfId="3" applyNumberFormat="1" applyFont="1"/>
    <xf numFmtId="42" fontId="4" fillId="7" borderId="13" xfId="3" applyNumberFormat="1" applyFont="1" applyFill="1" applyBorder="1" applyAlignment="1" applyProtection="1">
      <alignment vertical="center"/>
      <protection locked="0"/>
    </xf>
    <xf numFmtId="41" fontId="1" fillId="7" borderId="11" xfId="3" applyNumberFormat="1" applyFont="1" applyFill="1" applyBorder="1" applyAlignment="1">
      <alignment vertical="center"/>
    </xf>
    <xf numFmtId="9" fontId="18" fillId="7" borderId="0" xfId="2" applyFont="1" applyFill="1" applyBorder="1" applyAlignment="1" applyProtection="1">
      <alignment vertical="center"/>
      <protection locked="0"/>
    </xf>
    <xf numFmtId="42" fontId="18" fillId="7" borderId="0" xfId="3" applyNumberFormat="1" applyFont="1" applyFill="1" applyAlignment="1" applyProtection="1">
      <alignment vertical="center"/>
      <protection locked="0"/>
    </xf>
    <xf numFmtId="42" fontId="4" fillId="3" borderId="7" xfId="3" applyNumberFormat="1" applyFont="1" applyFill="1" applyBorder="1" applyAlignment="1" applyProtection="1">
      <alignment vertical="center"/>
      <protection locked="0"/>
    </xf>
    <xf numFmtId="0" fontId="18" fillId="7" borderId="9" xfId="3" applyFont="1" applyFill="1" applyBorder="1" applyAlignment="1" applyProtection="1">
      <alignment horizontal="center" vertical="center" wrapText="1"/>
      <protection locked="0"/>
    </xf>
    <xf numFmtId="42" fontId="7" fillId="7" borderId="9" xfId="3" applyNumberFormat="1" applyFont="1" applyFill="1" applyBorder="1" applyAlignment="1" applyProtection="1">
      <alignment vertical="center"/>
      <protection locked="0"/>
    </xf>
    <xf numFmtId="9" fontId="7" fillId="7" borderId="9" xfId="2" applyFont="1" applyFill="1" applyBorder="1" applyAlignment="1" applyProtection="1">
      <alignment vertical="center"/>
      <protection locked="0"/>
    </xf>
    <xf numFmtId="9" fontId="7" fillId="7" borderId="9" xfId="3" applyNumberFormat="1" applyFont="1" applyFill="1" applyBorder="1" applyAlignment="1" applyProtection="1">
      <alignment horizontal="center" vertical="center"/>
      <protection locked="0"/>
    </xf>
    <xf numFmtId="41" fontId="7" fillId="7" borderId="9" xfId="3" applyNumberFormat="1" applyFont="1" applyFill="1" applyBorder="1" applyAlignment="1">
      <alignment vertical="center"/>
    </xf>
    <xf numFmtId="42" fontId="18" fillId="7" borderId="10" xfId="3" applyNumberFormat="1" applyFont="1" applyFill="1" applyBorder="1" applyAlignment="1" applyProtection="1">
      <alignment vertical="center"/>
      <protection locked="0"/>
    </xf>
    <xf numFmtId="42" fontId="18" fillId="7" borderId="25" xfId="3" applyNumberFormat="1" applyFont="1" applyFill="1" applyBorder="1" applyAlignment="1" applyProtection="1">
      <alignment vertical="center"/>
      <protection locked="0"/>
    </xf>
    <xf numFmtId="9" fontId="18" fillId="7" borderId="25" xfId="2" applyFont="1" applyFill="1" applyBorder="1" applyAlignment="1" applyProtection="1">
      <alignment vertical="center"/>
      <protection locked="0"/>
    </xf>
    <xf numFmtId="9" fontId="18" fillId="7" borderId="11" xfId="3" applyNumberFormat="1" applyFont="1" applyFill="1" applyBorder="1" applyAlignment="1" applyProtection="1">
      <alignment horizontal="center" vertical="center"/>
      <protection locked="0"/>
    </xf>
    <xf numFmtId="0" fontId="4" fillId="7" borderId="25" xfId="3" applyFont="1" applyFill="1" applyBorder="1" applyAlignment="1" applyProtection="1">
      <alignment horizontal="center" vertical="center" wrapText="1"/>
      <protection locked="0"/>
    </xf>
    <xf numFmtId="42" fontId="4" fillId="7" borderId="25" xfId="3" applyNumberFormat="1" applyFont="1" applyFill="1" applyBorder="1" applyAlignment="1" applyProtection="1">
      <alignment vertical="center"/>
      <protection locked="0"/>
    </xf>
    <xf numFmtId="9" fontId="4" fillId="7" borderId="25" xfId="2" applyFont="1" applyFill="1" applyBorder="1" applyAlignment="1" applyProtection="1">
      <alignment vertical="center"/>
      <protection locked="0"/>
    </xf>
    <xf numFmtId="9" fontId="4" fillId="7" borderId="25" xfId="3" applyNumberFormat="1" applyFont="1" applyFill="1" applyBorder="1" applyAlignment="1" applyProtection="1">
      <alignment horizontal="center" vertical="center"/>
      <protection locked="0"/>
    </xf>
    <xf numFmtId="41" fontId="1" fillId="7" borderId="25" xfId="3" applyNumberFormat="1" applyFont="1" applyFill="1" applyBorder="1" applyAlignment="1">
      <alignment vertical="center"/>
    </xf>
    <xf numFmtId="42" fontId="4" fillId="7" borderId="10" xfId="3" applyNumberFormat="1" applyFont="1" applyFill="1" applyBorder="1" applyAlignment="1" applyProtection="1">
      <alignment vertical="center"/>
      <protection locked="0"/>
    </xf>
    <xf numFmtId="9" fontId="4" fillId="7" borderId="11" xfId="3" applyNumberFormat="1" applyFont="1" applyFill="1" applyBorder="1" applyAlignment="1" applyProtection="1">
      <alignment horizontal="center" vertical="center"/>
      <protection locked="0"/>
    </xf>
    <xf numFmtId="0" fontId="4" fillId="7" borderId="26" xfId="3" applyFont="1" applyFill="1" applyBorder="1" applyAlignment="1" applyProtection="1">
      <alignment horizontal="center" vertical="center" wrapText="1"/>
      <protection locked="0"/>
    </xf>
    <xf numFmtId="42" fontId="4" fillId="7" borderId="26" xfId="3" applyNumberFormat="1" applyFont="1" applyFill="1" applyBorder="1" applyAlignment="1" applyProtection="1">
      <alignment vertical="center"/>
      <protection locked="0"/>
    </xf>
    <xf numFmtId="9" fontId="4" fillId="7" borderId="26" xfId="2" applyFont="1" applyFill="1" applyBorder="1" applyAlignment="1" applyProtection="1">
      <alignment vertical="center"/>
      <protection locked="0"/>
    </xf>
    <xf numFmtId="9" fontId="4" fillId="7" borderId="26" xfId="3" applyNumberFormat="1" applyFont="1" applyFill="1" applyBorder="1" applyAlignment="1" applyProtection="1">
      <alignment horizontal="center" vertical="center"/>
      <protection locked="0"/>
    </xf>
    <xf numFmtId="41" fontId="1" fillId="7" borderId="26" xfId="3" applyNumberFormat="1" applyFont="1" applyFill="1" applyBorder="1" applyAlignment="1">
      <alignment vertical="center"/>
    </xf>
    <xf numFmtId="42" fontId="18" fillId="7" borderId="8" xfId="3" applyNumberFormat="1" applyFont="1" applyFill="1" applyBorder="1" applyAlignment="1" applyProtection="1">
      <alignment vertical="center"/>
      <protection locked="0"/>
    </xf>
    <xf numFmtId="9" fontId="18" fillId="7" borderId="0" xfId="3" applyNumberFormat="1" applyFont="1" applyFill="1" applyAlignment="1" applyProtection="1">
      <alignment horizontal="center" vertical="center"/>
      <protection locked="0"/>
    </xf>
    <xf numFmtId="42" fontId="4" fillId="0" borderId="0" xfId="3" applyNumberFormat="1" applyFont="1"/>
    <xf numFmtId="0" fontId="8" fillId="7" borderId="0" xfId="3" applyFont="1" applyFill="1"/>
    <xf numFmtId="164" fontId="0" fillId="0" borderId="0" xfId="1" applyNumberFormat="1" applyFont="1"/>
    <xf numFmtId="164" fontId="0" fillId="0" borderId="0" xfId="0" applyNumberFormat="1"/>
    <xf numFmtId="9" fontId="0" fillId="0" borderId="0" xfId="2" applyFont="1"/>
    <xf numFmtId="9" fontId="4" fillId="0" borderId="14" xfId="3" applyNumberFormat="1" applyFont="1" applyBorder="1"/>
    <xf numFmtId="9" fontId="4" fillId="3" borderId="7" xfId="2" applyFont="1" applyFill="1" applyBorder="1" applyAlignment="1" applyProtection="1">
      <alignment vertical="center"/>
      <protection locked="0"/>
    </xf>
    <xf numFmtId="164" fontId="18" fillId="7" borderId="11" xfId="1" applyNumberFormat="1" applyFont="1" applyFill="1" applyBorder="1" applyAlignment="1">
      <alignment vertical="center"/>
    </xf>
    <xf numFmtId="164" fontId="18" fillId="7" borderId="1" xfId="1" applyNumberFormat="1" applyFont="1" applyFill="1" applyBorder="1" applyAlignment="1">
      <alignment vertical="center"/>
    </xf>
    <xf numFmtId="0" fontId="19" fillId="7" borderId="11" xfId="3" applyFont="1" applyFill="1" applyBorder="1" applyAlignment="1" applyProtection="1">
      <alignment horizontal="center" vertical="center"/>
      <protection locked="0"/>
    </xf>
    <xf numFmtId="0" fontId="4" fillId="3" borderId="25" xfId="3" applyFont="1" applyFill="1" applyBorder="1" applyAlignment="1" applyProtection="1">
      <alignment horizontal="center" vertical="center"/>
      <protection locked="0"/>
    </xf>
    <xf numFmtId="0" fontId="18" fillId="7" borderId="25" xfId="3" applyFont="1" applyFill="1" applyBorder="1" applyAlignment="1" applyProtection="1">
      <alignment horizontal="center" vertical="center"/>
      <protection locked="0"/>
    </xf>
    <xf numFmtId="9" fontId="4" fillId="7" borderId="0" xfId="3" applyNumberFormat="1" applyFont="1" applyFill="1"/>
    <xf numFmtId="9" fontId="0" fillId="0" borderId="0" xfId="0" applyNumberFormat="1"/>
    <xf numFmtId="0" fontId="23" fillId="7" borderId="11" xfId="3" applyFont="1" applyFill="1" applyBorder="1" applyAlignment="1" applyProtection="1">
      <alignment horizontal="center" vertical="center" wrapText="1"/>
      <protection locked="0"/>
    </xf>
    <xf numFmtId="42" fontId="23" fillId="7" borderId="12" xfId="3" applyNumberFormat="1" applyFont="1" applyFill="1" applyBorder="1" applyAlignment="1" applyProtection="1">
      <alignment vertical="center"/>
      <protection locked="0"/>
    </xf>
    <xf numFmtId="9" fontId="23" fillId="7" borderId="1" xfId="2" applyFont="1" applyFill="1" applyBorder="1" applyAlignment="1" applyProtection="1">
      <alignment vertical="center"/>
      <protection locked="0"/>
    </xf>
    <xf numFmtId="9" fontId="23" fillId="7" borderId="1" xfId="3" applyNumberFormat="1" applyFont="1" applyFill="1" applyBorder="1" applyAlignment="1" applyProtection="1">
      <alignment horizontal="center" vertical="center"/>
      <protection locked="0"/>
    </xf>
    <xf numFmtId="41" fontId="23" fillId="7" borderId="1" xfId="3" applyNumberFormat="1" applyFont="1" applyFill="1" applyBorder="1" applyAlignment="1">
      <alignment vertical="center"/>
    </xf>
    <xf numFmtId="0" fontId="22" fillId="0" borderId="0" xfId="3" applyFont="1"/>
    <xf numFmtId="42" fontId="22" fillId="0" borderId="0" xfId="0" applyNumberFormat="1" applyFont="1"/>
    <xf numFmtId="0" fontId="22" fillId="0" borderId="0" xfId="0" applyFont="1"/>
    <xf numFmtId="0" fontId="25" fillId="2" borderId="27" xfId="0" applyFont="1" applyFill="1" applyBorder="1"/>
    <xf numFmtId="0" fontId="25" fillId="2" borderId="23" xfId="0" applyFont="1" applyFill="1" applyBorder="1"/>
    <xf numFmtId="0" fontId="0" fillId="2" borderId="28" xfId="0" applyFill="1" applyBorder="1"/>
    <xf numFmtId="0" fontId="25" fillId="2" borderId="29" xfId="0" applyFont="1" applyFill="1" applyBorder="1"/>
    <xf numFmtId="0" fontId="25" fillId="2" borderId="0" xfId="0" applyFont="1" applyFill="1"/>
    <xf numFmtId="0" fontId="26" fillId="2" borderId="0" xfId="0" applyFont="1" applyFill="1" applyAlignment="1">
      <alignment horizontal="center"/>
    </xf>
    <xf numFmtId="0" fontId="0" fillId="2" borderId="30" xfId="0" applyFill="1" applyBorder="1"/>
    <xf numFmtId="0" fontId="27" fillId="2" borderId="0" xfId="0" applyFont="1" applyFill="1"/>
    <xf numFmtId="6" fontId="28" fillId="4" borderId="0" xfId="1" applyNumberFormat="1" applyFont="1" applyFill="1" applyBorder="1" applyAlignment="1">
      <alignment horizontal="center"/>
    </xf>
    <xf numFmtId="0" fontId="26" fillId="2" borderId="0" xfId="0" applyFont="1" applyFill="1"/>
    <xf numFmtId="6" fontId="28" fillId="4" borderId="0" xfId="0" applyNumberFormat="1" applyFont="1" applyFill="1"/>
    <xf numFmtId="6" fontId="27" fillId="0" borderId="0" xfId="0" applyNumberFormat="1" applyFont="1" applyAlignment="1">
      <alignment horizontal="center"/>
    </xf>
    <xf numFmtId="0" fontId="25" fillId="2" borderId="31" xfId="0" applyFont="1" applyFill="1" applyBorder="1"/>
    <xf numFmtId="0" fontId="25" fillId="2" borderId="33" xfId="0" applyFont="1" applyFill="1" applyBorder="1"/>
    <xf numFmtId="0" fontId="0" fillId="2" borderId="32" xfId="0" applyFill="1" applyBorder="1"/>
    <xf numFmtId="17" fontId="0" fillId="0" borderId="0" xfId="0" applyNumberFormat="1"/>
    <xf numFmtId="165" fontId="0" fillId="0" borderId="0" xfId="0" applyNumberFormat="1"/>
    <xf numFmtId="6" fontId="27" fillId="0" borderId="2" xfId="0" applyNumberFormat="1" applyFont="1" applyBorder="1" applyAlignment="1">
      <alignment horizontal="center"/>
    </xf>
    <xf numFmtId="6" fontId="27" fillId="0" borderId="24" xfId="0" applyNumberFormat="1" applyFont="1" applyBorder="1" applyAlignment="1">
      <alignment horizontal="center"/>
    </xf>
    <xf numFmtId="6" fontId="27" fillId="0" borderId="3" xfId="0" applyNumberFormat="1" applyFont="1" applyBorder="1" applyAlignment="1">
      <alignment horizontal="center"/>
    </xf>
    <xf numFmtId="6" fontId="27" fillId="0" borderId="36" xfId="0" applyNumberFormat="1" applyFont="1" applyBorder="1" applyAlignment="1">
      <alignment horizontal="center"/>
    </xf>
    <xf numFmtId="6" fontId="27" fillId="0" borderId="16" xfId="0" applyNumberFormat="1" applyFont="1" applyBorder="1" applyAlignment="1">
      <alignment horizontal="center"/>
    </xf>
    <xf numFmtId="0" fontId="0" fillId="2" borderId="23" xfId="0" applyFill="1" applyBorder="1"/>
    <xf numFmtId="0" fontId="0" fillId="2" borderId="0" xfId="0" applyFill="1"/>
    <xf numFmtId="0" fontId="0" fillId="2" borderId="33" xfId="0" applyFill="1" applyBorder="1"/>
    <xf numFmtId="0" fontId="27" fillId="7" borderId="29" xfId="0" applyFont="1" applyFill="1" applyBorder="1"/>
    <xf numFmtId="6" fontId="27" fillId="7" borderId="30" xfId="0" applyNumberFormat="1" applyFont="1" applyFill="1" applyBorder="1"/>
    <xf numFmtId="0" fontId="27" fillId="7" borderId="34" xfId="0" applyFont="1" applyFill="1" applyBorder="1"/>
    <xf numFmtId="6" fontId="30" fillId="7" borderId="35" xfId="0" applyNumberFormat="1" applyFont="1" applyFill="1" applyBorder="1"/>
    <xf numFmtId="0" fontId="0" fillId="0" borderId="0" xfId="0" applyAlignment="1">
      <alignment horizontal="center"/>
    </xf>
    <xf numFmtId="0" fontId="18" fillId="7" borderId="16" xfId="3" applyFont="1" applyFill="1" applyBorder="1" applyAlignment="1">
      <alignment horizontal="center"/>
    </xf>
    <xf numFmtId="44" fontId="4" fillId="7" borderId="16" xfId="1" applyFont="1" applyFill="1" applyBorder="1"/>
    <xf numFmtId="0" fontId="4" fillId="7" borderId="16" xfId="3" applyFont="1" applyFill="1" applyBorder="1"/>
    <xf numFmtId="41" fontId="21" fillId="7" borderId="16" xfId="3" applyNumberFormat="1" applyFont="1" applyFill="1" applyBorder="1"/>
    <xf numFmtId="41" fontId="21" fillId="7" borderId="37" xfId="3" applyNumberFormat="1" applyFont="1" applyFill="1" applyBorder="1"/>
    <xf numFmtId="0" fontId="34" fillId="0" borderId="0" xfId="0" applyFont="1" applyAlignment="1">
      <alignment horizontal="center"/>
    </xf>
    <xf numFmtId="166" fontId="0" fillId="0" borderId="0" xfId="0" applyNumberFormat="1"/>
    <xf numFmtId="44" fontId="0" fillId="0" borderId="0" xfId="1" applyFont="1"/>
    <xf numFmtId="166" fontId="0" fillId="0" borderId="0" xfId="1" applyNumberFormat="1" applyFont="1"/>
    <xf numFmtId="44" fontId="0" fillId="0" borderId="0" xfId="0" applyNumberFormat="1"/>
    <xf numFmtId="0" fontId="0" fillId="8" borderId="0" xfId="0" applyFill="1"/>
    <xf numFmtId="0" fontId="0" fillId="0" borderId="29" xfId="0" applyBorder="1"/>
    <xf numFmtId="164" fontId="0" fillId="0" borderId="0" xfId="1" applyNumberFormat="1" applyFont="1" applyBorder="1"/>
    <xf numFmtId="164" fontId="0" fillId="0" borderId="30" xfId="1" applyNumberFormat="1" applyFont="1" applyBorder="1"/>
    <xf numFmtId="164" fontId="0" fillId="0" borderId="33" xfId="1" applyNumberFormat="1" applyFont="1" applyBorder="1"/>
    <xf numFmtId="164" fontId="0" fillId="0" borderId="32" xfId="1" applyNumberFormat="1" applyFont="1" applyBorder="1"/>
    <xf numFmtId="0" fontId="17" fillId="2" borderId="29" xfId="0" applyFont="1" applyFill="1" applyBorder="1" applyAlignment="1">
      <alignment horizontal="center"/>
    </xf>
    <xf numFmtId="164" fontId="17" fillId="2" borderId="0" xfId="1" applyNumberFormat="1" applyFont="1" applyFill="1" applyBorder="1" applyAlignment="1">
      <alignment horizontal="center"/>
    </xf>
    <xf numFmtId="0" fontId="17" fillId="2" borderId="0" xfId="0" applyFont="1" applyFill="1" applyAlignment="1">
      <alignment horizontal="center"/>
    </xf>
    <xf numFmtId="164" fontId="17" fillId="2" borderId="30" xfId="1" applyNumberFormat="1" applyFont="1" applyFill="1" applyBorder="1" applyAlignment="1">
      <alignment horizontal="center"/>
    </xf>
    <xf numFmtId="0" fontId="33" fillId="8" borderId="0" xfId="0" applyFont="1" applyFill="1"/>
    <xf numFmtId="0" fontId="34" fillId="8" borderId="0" xfId="0" applyFont="1" applyFill="1" applyAlignment="1">
      <alignment horizontal="center"/>
    </xf>
    <xf numFmtId="164" fontId="0" fillId="6" borderId="0" xfId="1" applyNumberFormat="1" applyFont="1" applyFill="1" applyBorder="1"/>
    <xf numFmtId="164" fontId="0" fillId="5" borderId="0" xfId="1" applyNumberFormat="1" applyFont="1" applyFill="1" applyBorder="1"/>
    <xf numFmtId="164" fontId="0" fillId="9" borderId="0" xfId="1" applyNumberFormat="1" applyFont="1" applyFill="1" applyBorder="1"/>
    <xf numFmtId="164" fontId="0" fillId="10" borderId="0" xfId="1" applyNumberFormat="1" applyFont="1" applyFill="1" applyBorder="1"/>
    <xf numFmtId="164" fontId="0" fillId="7" borderId="0" xfId="1" applyNumberFormat="1" applyFont="1" applyFill="1"/>
    <xf numFmtId="0" fontId="38" fillId="0" borderId="29" xfId="0" applyFont="1" applyBorder="1"/>
    <xf numFmtId="164" fontId="38" fillId="0" borderId="30" xfId="1" applyNumberFormat="1" applyFont="1" applyBorder="1"/>
    <xf numFmtId="164" fontId="0" fillId="2" borderId="0" xfId="1" applyNumberFormat="1" applyFont="1" applyFill="1" applyBorder="1"/>
    <xf numFmtId="164" fontId="0" fillId="2" borderId="30" xfId="1" applyNumberFormat="1" applyFont="1" applyFill="1" applyBorder="1"/>
    <xf numFmtId="0" fontId="17" fillId="2" borderId="29" xfId="0" applyFont="1" applyFill="1" applyBorder="1"/>
    <xf numFmtId="164" fontId="31" fillId="2" borderId="0" xfId="1" applyNumberFormat="1" applyFont="1" applyFill="1" applyBorder="1"/>
    <xf numFmtId="164" fontId="31" fillId="2" borderId="30" xfId="1" applyNumberFormat="1" applyFont="1" applyFill="1" applyBorder="1"/>
    <xf numFmtId="0" fontId="0" fillId="7" borderId="0" xfId="0" applyFill="1" applyAlignment="1">
      <alignment horizontal="center"/>
    </xf>
    <xf numFmtId="0" fontId="31" fillId="2" borderId="0" xfId="0" applyFont="1" applyFill="1" applyAlignment="1">
      <alignment horizontal="center"/>
    </xf>
    <xf numFmtId="0" fontId="36" fillId="7" borderId="0" xfId="0" applyFont="1" applyFill="1"/>
    <xf numFmtId="164" fontId="36" fillId="7" borderId="0" xfId="1" applyNumberFormat="1" applyFont="1" applyFill="1" applyBorder="1"/>
    <xf numFmtId="0" fontId="0" fillId="7" borderId="33" xfId="0" applyFill="1" applyBorder="1" applyAlignment="1">
      <alignment horizontal="center"/>
    </xf>
    <xf numFmtId="164" fontId="0" fillId="6" borderId="2" xfId="1" applyNumberFormat="1" applyFont="1" applyFill="1" applyBorder="1"/>
    <xf numFmtId="164" fontId="0" fillId="10" borderId="24" xfId="1" applyNumberFormat="1" applyFont="1" applyFill="1" applyBorder="1"/>
    <xf numFmtId="164" fontId="0" fillId="5" borderId="24" xfId="1" applyNumberFormat="1" applyFont="1" applyFill="1" applyBorder="1"/>
    <xf numFmtId="164" fontId="0" fillId="9" borderId="38" xfId="1" applyNumberFormat="1" applyFont="1" applyFill="1" applyBorder="1"/>
    <xf numFmtId="164" fontId="0" fillId="6" borderId="3" xfId="1" applyNumberFormat="1" applyFont="1" applyFill="1" applyBorder="1"/>
    <xf numFmtId="164" fontId="0" fillId="9" borderId="4" xfId="1" applyNumberFormat="1" applyFont="1" applyFill="1" applyBorder="1"/>
    <xf numFmtId="164" fontId="38" fillId="6" borderId="36" xfId="1" applyNumberFormat="1" applyFont="1" applyFill="1" applyBorder="1"/>
    <xf numFmtId="164" fontId="38" fillId="10" borderId="16" xfId="1" applyNumberFormat="1" applyFont="1" applyFill="1" applyBorder="1"/>
    <xf numFmtId="164" fontId="38" fillId="5" borderId="16" xfId="1" applyNumberFormat="1" applyFont="1" applyFill="1" applyBorder="1"/>
    <xf numFmtId="164" fontId="38" fillId="9" borderId="37" xfId="1" applyNumberFormat="1" applyFont="1" applyFill="1" applyBorder="1"/>
    <xf numFmtId="0" fontId="0" fillId="7" borderId="29" xfId="0" applyFill="1" applyBorder="1"/>
    <xf numFmtId="164" fontId="0" fillId="7" borderId="0" xfId="1" applyNumberFormat="1" applyFont="1" applyFill="1" applyBorder="1"/>
    <xf numFmtId="1" fontId="0" fillId="7" borderId="0" xfId="5" applyNumberFormat="1" applyFont="1" applyFill="1" applyAlignment="1">
      <alignment horizontal="center"/>
    </xf>
    <xf numFmtId="0" fontId="38" fillId="0" borderId="42" xfId="0" applyFont="1" applyBorder="1"/>
    <xf numFmtId="164" fontId="2" fillId="6" borderId="16" xfId="1" applyNumberFormat="1" applyFont="1" applyFill="1" applyBorder="1"/>
    <xf numFmtId="164" fontId="2" fillId="10" borderId="16" xfId="1" applyNumberFormat="1" applyFont="1" applyFill="1" applyBorder="1"/>
    <xf numFmtId="164" fontId="2" fillId="5" borderId="16" xfId="1" applyNumberFormat="1" applyFont="1" applyFill="1" applyBorder="1"/>
    <xf numFmtId="164" fontId="2" fillId="9" borderId="37" xfId="1" applyNumberFormat="1" applyFont="1" applyFill="1" applyBorder="1"/>
    <xf numFmtId="0" fontId="0" fillId="7" borderId="34" xfId="0" applyFill="1" applyBorder="1"/>
    <xf numFmtId="164" fontId="0" fillId="7" borderId="43" xfId="1" applyNumberFormat="1" applyFont="1" applyFill="1" applyBorder="1"/>
    <xf numFmtId="0" fontId="39" fillId="0" borderId="29" xfId="0" applyFont="1" applyBorder="1"/>
    <xf numFmtId="164" fontId="40" fillId="0" borderId="30" xfId="1" applyNumberFormat="1" applyFont="1" applyBorder="1"/>
    <xf numFmtId="164" fontId="34" fillId="6" borderId="0" xfId="1" applyNumberFormat="1" applyFont="1" applyFill="1" applyBorder="1"/>
    <xf numFmtId="164" fontId="34" fillId="10" borderId="0" xfId="1" applyNumberFormat="1" applyFont="1" applyFill="1" applyBorder="1"/>
    <xf numFmtId="164" fontId="34" fillId="5" borderId="0" xfId="1" applyNumberFormat="1" applyFont="1" applyFill="1" applyBorder="1"/>
    <xf numFmtId="164" fontId="34" fillId="9" borderId="0" xfId="1" applyNumberFormat="1" applyFont="1" applyFill="1" applyBorder="1"/>
    <xf numFmtId="164" fontId="34" fillId="6" borderId="36" xfId="1" applyNumberFormat="1" applyFont="1" applyFill="1" applyBorder="1"/>
    <xf numFmtId="164" fontId="34" fillId="10" borderId="16" xfId="1" applyNumberFormat="1" applyFont="1" applyFill="1" applyBorder="1"/>
    <xf numFmtId="164" fontId="34" fillId="5" borderId="16" xfId="1" applyNumberFormat="1" applyFont="1" applyFill="1" applyBorder="1"/>
    <xf numFmtId="164" fontId="34" fillId="9" borderId="37" xfId="1" applyNumberFormat="1" applyFont="1" applyFill="1" applyBorder="1"/>
    <xf numFmtId="164" fontId="34" fillId="0" borderId="30" xfId="1" applyNumberFormat="1" applyFont="1" applyBorder="1"/>
    <xf numFmtId="0" fontId="32" fillId="0" borderId="29" xfId="0" applyFont="1" applyBorder="1"/>
    <xf numFmtId="164" fontId="32" fillId="0" borderId="30" xfId="1" applyNumberFormat="1" applyFont="1" applyBorder="1"/>
    <xf numFmtId="0" fontId="40" fillId="0" borderId="31" xfId="0" applyFont="1" applyBorder="1"/>
    <xf numFmtId="164" fontId="40" fillId="0" borderId="33" xfId="1" applyNumberFormat="1" applyFont="1" applyBorder="1"/>
    <xf numFmtId="0" fontId="40" fillId="0" borderId="33" xfId="0" applyFont="1" applyBorder="1"/>
    <xf numFmtId="0" fontId="40" fillId="0" borderId="33" xfId="0" applyFont="1" applyBorder="1" applyAlignment="1">
      <alignment horizontal="center"/>
    </xf>
    <xf numFmtId="0" fontId="14" fillId="2" borderId="0" xfId="0" applyFont="1" applyFill="1" applyAlignment="1">
      <alignment horizontal="center"/>
    </xf>
    <xf numFmtId="164" fontId="38" fillId="0" borderId="0" xfId="1" applyNumberFormat="1" applyFont="1" applyBorder="1"/>
    <xf numFmtId="164" fontId="38" fillId="0" borderId="0" xfId="0" applyNumberFormat="1" applyFont="1"/>
    <xf numFmtId="164" fontId="41" fillId="6" borderId="0" xfId="1" applyNumberFormat="1" applyFont="1" applyFill="1" applyBorder="1"/>
    <xf numFmtId="164" fontId="41" fillId="10" borderId="0" xfId="1" applyNumberFormat="1" applyFont="1" applyFill="1" applyBorder="1"/>
    <xf numFmtId="164" fontId="41" fillId="5" borderId="0" xfId="1" applyNumberFormat="1" applyFont="1" applyFill="1" applyBorder="1"/>
    <xf numFmtId="164" fontId="41" fillId="9" borderId="0" xfId="1" applyNumberFormat="1" applyFont="1" applyFill="1" applyBorder="1"/>
    <xf numFmtId="164" fontId="43" fillId="2" borderId="0" xfId="1" applyNumberFormat="1" applyFont="1" applyFill="1"/>
    <xf numFmtId="0" fontId="2" fillId="0" borderId="0" xfId="0" applyFont="1"/>
    <xf numFmtId="0" fontId="45" fillId="0" borderId="0" xfId="0" applyFont="1"/>
    <xf numFmtId="0" fontId="46" fillId="0" borderId="0" xfId="0" applyFont="1"/>
    <xf numFmtId="44" fontId="46" fillId="0" borderId="0" xfId="0" applyNumberFormat="1" applyFont="1"/>
    <xf numFmtId="9" fontId="4" fillId="7" borderId="25" xfId="3" applyNumberFormat="1" applyFont="1" applyFill="1" applyBorder="1" applyAlignment="1" applyProtection="1">
      <alignment vertical="center"/>
      <protection locked="0"/>
    </xf>
    <xf numFmtId="164" fontId="1" fillId="6" borderId="11" xfId="1" applyNumberFormat="1" applyFont="1" applyFill="1" applyBorder="1" applyAlignment="1">
      <alignment vertical="center"/>
    </xf>
    <xf numFmtId="0" fontId="2" fillId="6" borderId="22" xfId="3" applyFont="1" applyFill="1" applyBorder="1" applyAlignment="1">
      <alignment horizontal="center" vertical="center" wrapText="1"/>
    </xf>
    <xf numFmtId="164" fontId="1" fillId="11" borderId="11" xfId="1" applyNumberFormat="1" applyFont="1" applyFill="1" applyBorder="1" applyAlignment="1">
      <alignment vertical="center"/>
    </xf>
    <xf numFmtId="164" fontId="1" fillId="9" borderId="11" xfId="1" applyNumberFormat="1" applyFont="1" applyFill="1" applyBorder="1" applyAlignment="1">
      <alignment vertical="center"/>
    </xf>
    <xf numFmtId="6" fontId="40" fillId="0" borderId="32" xfId="1" applyNumberFormat="1" applyFont="1" applyBorder="1"/>
    <xf numFmtId="0" fontId="43" fillId="2" borderId="27" xfId="0" applyFont="1" applyFill="1" applyBorder="1" applyAlignment="1">
      <alignment horizontal="center"/>
    </xf>
    <xf numFmtId="164" fontId="43" fillId="2" borderId="23" xfId="1" applyNumberFormat="1" applyFont="1" applyFill="1" applyBorder="1" applyAlignment="1">
      <alignment horizontal="center"/>
    </xf>
    <xf numFmtId="0" fontId="43" fillId="2" borderId="23" xfId="0" applyFont="1" applyFill="1" applyBorder="1" applyAlignment="1">
      <alignment horizontal="center"/>
    </xf>
    <xf numFmtId="166" fontId="43" fillId="2" borderId="23" xfId="1" applyNumberFormat="1" applyFont="1" applyFill="1" applyBorder="1" applyAlignment="1">
      <alignment horizontal="center"/>
    </xf>
    <xf numFmtId="0" fontId="47" fillId="2" borderId="23" xfId="0" applyFont="1" applyFill="1" applyBorder="1" applyAlignment="1">
      <alignment horizontal="center"/>
    </xf>
    <xf numFmtId="166" fontId="43" fillId="2" borderId="23" xfId="0" applyNumberFormat="1" applyFont="1" applyFill="1" applyBorder="1" applyAlignment="1">
      <alignment horizontal="center"/>
    </xf>
    <xf numFmtId="166" fontId="43" fillId="2" borderId="28" xfId="0" applyNumberFormat="1" applyFont="1" applyFill="1" applyBorder="1" applyAlignment="1">
      <alignment horizontal="center"/>
    </xf>
    <xf numFmtId="166" fontId="43" fillId="2" borderId="0" xfId="1" applyNumberFormat="1" applyFont="1" applyFill="1" applyBorder="1" applyAlignment="1">
      <alignment horizontal="center"/>
    </xf>
    <xf numFmtId="0" fontId="43" fillId="2" borderId="0" xfId="0" applyFont="1" applyFill="1" applyAlignment="1">
      <alignment horizontal="center"/>
    </xf>
    <xf numFmtId="0" fontId="47" fillId="2" borderId="0" xfId="0" applyFont="1" applyFill="1" applyAlignment="1">
      <alignment horizontal="center"/>
    </xf>
    <xf numFmtId="0" fontId="42" fillId="2" borderId="29" xfId="0" applyFont="1" applyFill="1" applyBorder="1" applyAlignment="1">
      <alignment horizontal="left"/>
    </xf>
    <xf numFmtId="164" fontId="43" fillId="2" borderId="0" xfId="1" applyNumberFormat="1" applyFont="1" applyFill="1" applyBorder="1" applyAlignment="1">
      <alignment horizontal="center"/>
    </xf>
    <xf numFmtId="44" fontId="0" fillId="0" borderId="0" xfId="1" applyFont="1" applyBorder="1"/>
    <xf numFmtId="6" fontId="46" fillId="0" borderId="0" xfId="0" applyNumberFormat="1" applyFont="1"/>
    <xf numFmtId="0" fontId="2" fillId="0" borderId="29" xfId="0" applyFont="1" applyBorder="1"/>
    <xf numFmtId="164" fontId="2" fillId="0" borderId="0" xfId="1" applyNumberFormat="1" applyFont="1" applyBorder="1"/>
    <xf numFmtId="0" fontId="2" fillId="2" borderId="0" xfId="0" applyFont="1" applyFill="1"/>
    <xf numFmtId="44" fontId="2" fillId="0" borderId="0" xfId="1" applyFont="1" applyBorder="1"/>
    <xf numFmtId="44" fontId="2" fillId="0" borderId="0" xfId="0" applyNumberFormat="1" applyFont="1"/>
    <xf numFmtId="6" fontId="48" fillId="0" borderId="0" xfId="0" applyNumberFormat="1" applyFont="1"/>
    <xf numFmtId="0" fontId="0" fillId="2" borderId="29" xfId="0" applyFill="1" applyBorder="1"/>
    <xf numFmtId="44" fontId="0" fillId="2" borderId="0" xfId="1" applyFont="1" applyFill="1" applyBorder="1"/>
    <xf numFmtId="44" fontId="0" fillId="2" borderId="0" xfId="0" applyNumberFormat="1" applyFill="1"/>
    <xf numFmtId="6" fontId="46" fillId="2" borderId="0" xfId="0" applyNumberFormat="1" applyFont="1" applyFill="1"/>
    <xf numFmtId="0" fontId="42" fillId="2" borderId="29" xfId="0" applyFont="1" applyFill="1" applyBorder="1"/>
    <xf numFmtId="164" fontId="43" fillId="2" borderId="0" xfId="1" applyNumberFormat="1" applyFont="1" applyFill="1" applyBorder="1"/>
    <xf numFmtId="44" fontId="43" fillId="2" borderId="0" xfId="1" applyFont="1" applyFill="1" applyBorder="1"/>
    <xf numFmtId="44" fontId="43" fillId="2" borderId="0" xfId="0" applyNumberFormat="1" applyFont="1" applyFill="1"/>
    <xf numFmtId="0" fontId="31" fillId="2" borderId="29" xfId="0" applyFont="1" applyFill="1" applyBorder="1"/>
    <xf numFmtId="0" fontId="31" fillId="2" borderId="0" xfId="0" applyFont="1" applyFill="1"/>
    <xf numFmtId="44" fontId="31" fillId="2" borderId="0" xfId="1" applyFont="1" applyFill="1" applyBorder="1"/>
    <xf numFmtId="44" fontId="31" fillId="2" borderId="0" xfId="0" applyNumberFormat="1" applyFont="1" applyFill="1"/>
    <xf numFmtId="0" fontId="13" fillId="0" borderId="29" xfId="0" applyFont="1" applyBorder="1"/>
    <xf numFmtId="164" fontId="13" fillId="0" borderId="0" xfId="1" applyNumberFormat="1" applyFont="1" applyBorder="1"/>
    <xf numFmtId="0" fontId="13" fillId="2" borderId="0" xfId="0" applyFont="1" applyFill="1"/>
    <xf numFmtId="44" fontId="13" fillId="0" borderId="0" xfId="1" applyFont="1" applyBorder="1"/>
    <xf numFmtId="44" fontId="13" fillId="0" borderId="0" xfId="0" applyNumberFormat="1" applyFont="1"/>
    <xf numFmtId="44" fontId="44" fillId="2" borderId="0" xfId="1" applyFont="1" applyFill="1" applyBorder="1"/>
    <xf numFmtId="44" fontId="44" fillId="2" borderId="0" xfId="0" applyNumberFormat="1" applyFont="1" applyFill="1"/>
    <xf numFmtId="6" fontId="49" fillId="2" borderId="0" xfId="0" applyNumberFormat="1" applyFont="1" applyFill="1"/>
    <xf numFmtId="0" fontId="44" fillId="2" borderId="0" xfId="0" applyFont="1" applyFill="1"/>
    <xf numFmtId="0" fontId="43" fillId="2" borderId="29" xfId="0" applyFont="1" applyFill="1" applyBorder="1" applyAlignment="1">
      <alignment horizontal="left"/>
    </xf>
    <xf numFmtId="0" fontId="43" fillId="2" borderId="29" xfId="0" applyFont="1" applyFill="1" applyBorder="1"/>
    <xf numFmtId="0" fontId="2" fillId="2" borderId="29" xfId="0" applyFont="1" applyFill="1" applyBorder="1"/>
    <xf numFmtId="164" fontId="2" fillId="2" borderId="0" xfId="1" applyNumberFormat="1" applyFont="1" applyFill="1" applyBorder="1"/>
    <xf numFmtId="44" fontId="2" fillId="2" borderId="0" xfId="1" applyFont="1" applyFill="1" applyBorder="1"/>
    <xf numFmtId="44" fontId="2" fillId="2" borderId="0" xfId="0" applyNumberFormat="1" applyFont="1" applyFill="1"/>
    <xf numFmtId="6" fontId="48" fillId="2" borderId="0" xfId="0" applyNumberFormat="1" applyFont="1" applyFill="1"/>
    <xf numFmtId="8" fontId="48" fillId="0" borderId="0" xfId="0" applyNumberFormat="1" applyFont="1"/>
    <xf numFmtId="0" fontId="45" fillId="0" borderId="31" xfId="0" applyFont="1" applyBorder="1"/>
    <xf numFmtId="164" fontId="45" fillId="0" borderId="33" xfId="1" applyNumberFormat="1" applyFont="1" applyBorder="1"/>
    <xf numFmtId="0" fontId="45" fillId="2" borderId="33" xfId="0" applyFont="1" applyFill="1" applyBorder="1"/>
    <xf numFmtId="8" fontId="39" fillId="0" borderId="33" xfId="1" applyNumberFormat="1" applyFont="1" applyBorder="1"/>
    <xf numFmtId="8" fontId="45" fillId="0" borderId="33" xfId="1" applyNumberFormat="1" applyFont="1" applyBorder="1"/>
    <xf numFmtId="8" fontId="50" fillId="0" borderId="33" xfId="0" applyNumberFormat="1" applyFont="1" applyBorder="1"/>
    <xf numFmtId="0" fontId="43" fillId="2" borderId="0" xfId="0" applyFont="1" applyFill="1"/>
    <xf numFmtId="10" fontId="0" fillId="0" borderId="0" xfId="2" applyNumberFormat="1" applyFont="1"/>
    <xf numFmtId="0" fontId="0" fillId="12" borderId="0" xfId="0" applyFill="1"/>
    <xf numFmtId="0" fontId="25" fillId="0" borderId="29" xfId="0" applyFont="1" applyBorder="1"/>
    <xf numFmtId="0" fontId="25" fillId="0" borderId="30" xfId="0" applyFont="1" applyBorder="1"/>
    <xf numFmtId="44" fontId="25" fillId="0" borderId="30" xfId="0" applyNumberFormat="1" applyFont="1" applyBorder="1"/>
    <xf numFmtId="0" fontId="53" fillId="2" borderId="31" xfId="0" applyFont="1" applyFill="1" applyBorder="1"/>
    <xf numFmtId="10" fontId="54" fillId="2" borderId="32" xfId="2" applyNumberFormat="1" applyFont="1" applyFill="1" applyBorder="1" applyAlignment="1">
      <alignment horizontal="center"/>
    </xf>
    <xf numFmtId="0" fontId="33" fillId="0" borderId="29" xfId="0" applyFont="1" applyBorder="1"/>
    <xf numFmtId="44" fontId="33" fillId="0" borderId="30" xfId="0" applyNumberFormat="1" applyFont="1" applyBorder="1"/>
    <xf numFmtId="44" fontId="40" fillId="0" borderId="32" xfId="0" applyNumberFormat="1" applyFont="1" applyBorder="1"/>
    <xf numFmtId="0" fontId="43" fillId="2" borderId="27" xfId="0" applyFont="1" applyFill="1" applyBorder="1" applyAlignment="1">
      <alignment horizontal="center" wrapText="1"/>
    </xf>
    <xf numFmtId="0" fontId="43" fillId="2" borderId="23" xfId="0" applyFont="1" applyFill="1" applyBorder="1" applyAlignment="1">
      <alignment horizontal="center" wrapText="1"/>
    </xf>
    <xf numFmtId="0" fontId="43" fillId="2" borderId="28" xfId="0" applyFont="1" applyFill="1" applyBorder="1" applyAlignment="1">
      <alignment horizontal="center" wrapText="1"/>
    </xf>
    <xf numFmtId="44" fontId="25" fillId="0" borderId="0" xfId="1" applyFont="1" applyBorder="1"/>
    <xf numFmtId="44" fontId="25" fillId="0" borderId="33" xfId="1" applyFont="1" applyBorder="1"/>
    <xf numFmtId="44" fontId="25" fillId="0" borderId="32" xfId="0" applyNumberFormat="1" applyFont="1" applyBorder="1"/>
    <xf numFmtId="0" fontId="0" fillId="2" borderId="27" xfId="0" applyFill="1" applyBorder="1"/>
    <xf numFmtId="0" fontId="56" fillId="2" borderId="0" xfId="0" applyFont="1" applyFill="1" applyAlignment="1">
      <alignment horizontal="center"/>
    </xf>
    <xf numFmtId="6" fontId="8" fillId="4" borderId="0" xfId="1" applyNumberFormat="1" applyFont="1" applyFill="1" applyBorder="1" applyAlignment="1">
      <alignment horizontal="center"/>
    </xf>
    <xf numFmtId="0" fontId="56" fillId="2" borderId="0" xfId="0" applyFont="1" applyFill="1"/>
    <xf numFmtId="6" fontId="8" fillId="4" borderId="0" xfId="0" applyNumberFormat="1" applyFont="1" applyFill="1"/>
    <xf numFmtId="6" fontId="0" fillId="0" borderId="2" xfId="0" applyNumberFormat="1" applyBorder="1" applyAlignment="1">
      <alignment horizontal="center"/>
    </xf>
    <xf numFmtId="6" fontId="0" fillId="0" borderId="24" xfId="0" applyNumberFormat="1" applyBorder="1" applyAlignment="1">
      <alignment horizontal="center"/>
    </xf>
    <xf numFmtId="6" fontId="0" fillId="0" borderId="3" xfId="0" applyNumberFormat="1" applyBorder="1" applyAlignment="1">
      <alignment horizontal="center"/>
    </xf>
    <xf numFmtId="6" fontId="0" fillId="0" borderId="0" xfId="0" applyNumberFormat="1" applyAlignment="1">
      <alignment horizontal="center"/>
    </xf>
    <xf numFmtId="6" fontId="0" fillId="0" borderId="36" xfId="0" applyNumberFormat="1" applyBorder="1" applyAlignment="1">
      <alignment horizontal="center"/>
    </xf>
    <xf numFmtId="6" fontId="0" fillId="0" borderId="16" xfId="0" applyNumberFormat="1" applyBorder="1" applyAlignment="1">
      <alignment horizontal="center"/>
    </xf>
    <xf numFmtId="0" fontId="0" fillId="2" borderId="31" xfId="0" applyFill="1" applyBorder="1"/>
    <xf numFmtId="43" fontId="0" fillId="2" borderId="0" xfId="5" applyFont="1" applyFill="1" applyBorder="1"/>
    <xf numFmtId="43" fontId="8" fillId="4" borderId="0" xfId="5" applyFont="1" applyFill="1" applyBorder="1" applyAlignment="1">
      <alignment horizontal="center"/>
    </xf>
    <xf numFmtId="43" fontId="8" fillId="4" borderId="0" xfId="5" applyFont="1" applyFill="1" applyBorder="1"/>
    <xf numFmtId="43" fontId="0" fillId="0" borderId="2" xfId="5" applyFont="1" applyBorder="1" applyAlignment="1">
      <alignment horizontal="center"/>
    </xf>
    <xf numFmtId="43" fontId="0" fillId="0" borderId="24" xfId="5" applyFont="1" applyBorder="1" applyAlignment="1">
      <alignment horizontal="center"/>
    </xf>
    <xf numFmtId="43" fontId="0" fillId="0" borderId="3" xfId="5" applyFont="1" applyBorder="1" applyAlignment="1">
      <alignment horizontal="center"/>
    </xf>
    <xf numFmtId="43" fontId="0" fillId="0" borderId="0" xfId="5" applyFont="1" applyBorder="1" applyAlignment="1">
      <alignment horizontal="center"/>
    </xf>
    <xf numFmtId="43" fontId="0" fillId="0" borderId="36" xfId="5" applyFont="1" applyBorder="1" applyAlignment="1">
      <alignment horizontal="center"/>
    </xf>
    <xf numFmtId="43" fontId="0" fillId="0" borderId="16" xfId="5" applyFont="1" applyBorder="1" applyAlignment="1">
      <alignment horizontal="center"/>
    </xf>
    <xf numFmtId="164" fontId="0" fillId="2" borderId="0" xfId="1" applyNumberFormat="1" applyFont="1" applyFill="1"/>
    <xf numFmtId="0" fontId="34" fillId="2" borderId="0" xfId="0" applyFont="1" applyFill="1" applyAlignment="1">
      <alignment horizontal="center"/>
    </xf>
    <xf numFmtId="0" fontId="57" fillId="0" borderId="0" xfId="0" applyFont="1"/>
    <xf numFmtId="164" fontId="57" fillId="0" borderId="0" xfId="1" applyNumberFormat="1" applyFont="1" applyFill="1"/>
    <xf numFmtId="164" fontId="57" fillId="0" borderId="0" xfId="0" applyNumberFormat="1" applyFont="1"/>
    <xf numFmtId="164" fontId="57" fillId="0" borderId="0" xfId="1" applyNumberFormat="1" applyFont="1" applyFill="1" applyBorder="1"/>
    <xf numFmtId="44" fontId="57" fillId="0" borderId="0" xfId="0" applyNumberFormat="1" applyFont="1"/>
    <xf numFmtId="0" fontId="57" fillId="2" borderId="57" xfId="0" applyFont="1" applyFill="1" applyBorder="1"/>
    <xf numFmtId="0" fontId="57" fillId="2" borderId="58" xfId="0" applyFont="1" applyFill="1" applyBorder="1"/>
    <xf numFmtId="0" fontId="57" fillId="2" borderId="59" xfId="0" applyFont="1" applyFill="1" applyBorder="1"/>
    <xf numFmtId="0" fontId="57" fillId="2" borderId="0" xfId="0" applyFont="1" applyFill="1"/>
    <xf numFmtId="0" fontId="58" fillId="2" borderId="60" xfId="0" applyFont="1" applyFill="1" applyBorder="1"/>
    <xf numFmtId="0" fontId="58" fillId="2" borderId="0" xfId="0" applyFont="1" applyFill="1"/>
    <xf numFmtId="0" fontId="57" fillId="2" borderId="61" xfId="0" applyFont="1" applyFill="1" applyBorder="1"/>
    <xf numFmtId="0" fontId="59" fillId="2" borderId="60" xfId="0" applyFont="1" applyFill="1" applyBorder="1"/>
    <xf numFmtId="0" fontId="60" fillId="2" borderId="0" xfId="0" applyFont="1" applyFill="1" applyAlignment="1">
      <alignment vertical="center"/>
    </xf>
    <xf numFmtId="0" fontId="58" fillId="2" borderId="0" xfId="0" applyFont="1" applyFill="1" applyAlignment="1">
      <alignment horizontal="center"/>
    </xf>
    <xf numFmtId="0" fontId="61" fillId="2" borderId="0" xfId="0" applyFont="1" applyFill="1" applyAlignment="1">
      <alignment horizontal="center"/>
    </xf>
    <xf numFmtId="164" fontId="53" fillId="2" borderId="0" xfId="0" applyNumberFormat="1" applyFont="1" applyFill="1" applyAlignment="1">
      <alignment horizontal="center"/>
    </xf>
    <xf numFmtId="164" fontId="42" fillId="2" borderId="0" xfId="1" applyNumberFormat="1" applyFont="1" applyFill="1" applyBorder="1"/>
    <xf numFmtId="167" fontId="58" fillId="2" borderId="0" xfId="0" applyNumberFormat="1" applyFont="1" applyFill="1" applyAlignment="1">
      <alignment horizontal="center"/>
    </xf>
    <xf numFmtId="0" fontId="57" fillId="2" borderId="60" xfId="0" applyFont="1" applyFill="1" applyBorder="1"/>
    <xf numFmtId="166" fontId="57" fillId="0" borderId="0" xfId="0" applyNumberFormat="1" applyFont="1"/>
    <xf numFmtId="166" fontId="58" fillId="2" borderId="0" xfId="0" applyNumberFormat="1" applyFont="1" applyFill="1" applyAlignment="1">
      <alignment horizontal="left"/>
    </xf>
    <xf numFmtId="166" fontId="58" fillId="2" borderId="0" xfId="0" applyNumberFormat="1" applyFont="1" applyFill="1" applyAlignment="1">
      <alignment horizontal="center"/>
    </xf>
    <xf numFmtId="0" fontId="31" fillId="2" borderId="0" xfId="0" applyFont="1" applyFill="1" applyAlignment="1">
      <alignment horizontal="left" indent="3"/>
    </xf>
    <xf numFmtId="167" fontId="53" fillId="2" borderId="0" xfId="0" applyNumberFormat="1" applyFont="1" applyFill="1" applyAlignment="1">
      <alignment horizontal="center"/>
    </xf>
    <xf numFmtId="0" fontId="31" fillId="2" borderId="0" xfId="0" applyFont="1" applyFill="1" applyAlignment="1">
      <alignment horizontal="right" indent="3"/>
    </xf>
    <xf numFmtId="0" fontId="53" fillId="2" borderId="0" xfId="0" applyFont="1" applyFill="1" applyAlignment="1">
      <alignment horizontal="center"/>
    </xf>
    <xf numFmtId="6" fontId="60" fillId="2" borderId="0" xfId="0" applyNumberFormat="1" applyFont="1" applyFill="1" applyAlignment="1">
      <alignment vertical="center"/>
    </xf>
    <xf numFmtId="6" fontId="58" fillId="2" borderId="0" xfId="0" applyNumberFormat="1" applyFont="1" applyFill="1" applyAlignment="1">
      <alignment vertical="center"/>
    </xf>
    <xf numFmtId="168" fontId="58" fillId="2" borderId="0" xfId="2" applyNumberFormat="1" applyFont="1" applyFill="1" applyAlignment="1">
      <alignment vertical="center"/>
    </xf>
    <xf numFmtId="0" fontId="60" fillId="2" borderId="63" xfId="0" applyFont="1" applyFill="1" applyBorder="1" applyAlignment="1">
      <alignment vertical="center"/>
    </xf>
    <xf numFmtId="6" fontId="58" fillId="2" borderId="63" xfId="0" applyNumberFormat="1" applyFont="1" applyFill="1" applyBorder="1" applyAlignment="1">
      <alignment vertical="center"/>
    </xf>
    <xf numFmtId="0" fontId="67" fillId="2" borderId="0" xfId="0" applyFont="1" applyFill="1" applyAlignment="1">
      <alignment vertical="center"/>
    </xf>
    <xf numFmtId="0" fontId="68" fillId="2" borderId="0" xfId="0" applyFont="1" applyFill="1" applyAlignment="1">
      <alignment vertical="center"/>
    </xf>
    <xf numFmtId="0" fontId="67" fillId="2" borderId="60" xfId="0" applyFont="1" applyFill="1" applyBorder="1" applyAlignment="1">
      <alignment horizontal="left" indent="2"/>
    </xf>
    <xf numFmtId="0" fontId="60" fillId="2" borderId="0" xfId="0" applyFont="1" applyFill="1" applyAlignment="1">
      <alignment horizontal="left" vertical="center" indent="2"/>
    </xf>
    <xf numFmtId="0" fontId="68" fillId="2" borderId="60" xfId="0" applyFont="1" applyFill="1" applyBorder="1" applyAlignment="1">
      <alignment horizontal="left" indent="2"/>
    </xf>
    <xf numFmtId="0" fontId="43" fillId="2" borderId="62" xfId="0" applyFont="1" applyFill="1" applyBorder="1" applyAlignment="1">
      <alignment horizontal="left" indent="2"/>
    </xf>
    <xf numFmtId="0" fontId="60" fillId="2" borderId="63" xfId="0" applyFont="1" applyFill="1" applyBorder="1" applyAlignment="1">
      <alignment horizontal="left" vertical="center" indent="2"/>
    </xf>
    <xf numFmtId="0" fontId="43" fillId="2" borderId="60" xfId="0" applyFont="1" applyFill="1" applyBorder="1" applyAlignment="1">
      <alignment horizontal="left" indent="2"/>
    </xf>
    <xf numFmtId="49" fontId="4" fillId="7" borderId="3" xfId="3" applyNumberFormat="1" applyFont="1" applyFill="1" applyBorder="1" applyAlignment="1" applyProtection="1">
      <alignment vertical="center" shrinkToFit="1"/>
      <protection locked="0"/>
    </xf>
    <xf numFmtId="49" fontId="4" fillId="7" borderId="0" xfId="2" applyNumberFormat="1" applyFont="1" applyFill="1" applyBorder="1" applyAlignment="1" applyProtection="1">
      <alignment vertical="center" shrinkToFit="1"/>
      <protection locked="0"/>
    </xf>
    <xf numFmtId="49" fontId="4" fillId="7" borderId="4" xfId="3" applyNumberFormat="1" applyFont="1" applyFill="1" applyBorder="1" applyAlignment="1" applyProtection="1">
      <alignment horizontal="center" vertical="center" shrinkToFit="1"/>
      <protection locked="0"/>
    </xf>
    <xf numFmtId="0" fontId="57" fillId="2" borderId="64" xfId="0" applyFont="1" applyFill="1" applyBorder="1"/>
    <xf numFmtId="0" fontId="57" fillId="2" borderId="65" xfId="0" applyFont="1" applyFill="1" applyBorder="1"/>
    <xf numFmtId="0" fontId="57" fillId="2" borderId="66" xfId="0" applyFont="1" applyFill="1" applyBorder="1"/>
    <xf numFmtId="0" fontId="2" fillId="3" borderId="7" xfId="0" applyFont="1" applyFill="1" applyBorder="1" applyAlignment="1" applyProtection="1">
      <alignment horizontal="center"/>
      <protection locked="0"/>
    </xf>
    <xf numFmtId="0" fontId="2" fillId="2" borderId="0" xfId="0" applyFont="1" applyFill="1" applyProtection="1">
      <protection locked="0"/>
    </xf>
    <xf numFmtId="0" fontId="0" fillId="2" borderId="0" xfId="0" applyFill="1" applyProtection="1">
      <protection locked="0"/>
    </xf>
    <xf numFmtId="0" fontId="31" fillId="2" borderId="0" xfId="0" applyFont="1" applyFill="1" applyProtection="1">
      <protection locked="0"/>
    </xf>
    <xf numFmtId="0" fontId="45" fillId="2" borderId="33" xfId="0" applyFont="1" applyFill="1" applyBorder="1" applyProtection="1">
      <protection locked="0"/>
    </xf>
    <xf numFmtId="166" fontId="33" fillId="3" borderId="40" xfId="0" applyNumberFormat="1" applyFont="1" applyFill="1" applyBorder="1" applyAlignment="1" applyProtection="1">
      <alignment horizontal="center"/>
      <protection locked="0"/>
    </xf>
    <xf numFmtId="0" fontId="43" fillId="2" borderId="23" xfId="0" applyFont="1" applyFill="1" applyBorder="1" applyAlignment="1" applyProtection="1">
      <alignment horizontal="center"/>
      <protection locked="0"/>
    </xf>
    <xf numFmtId="0" fontId="43" fillId="2" borderId="0" xfId="0" applyFont="1" applyFill="1" applyProtection="1">
      <protection locked="0"/>
    </xf>
    <xf numFmtId="0" fontId="43" fillId="2" borderId="0" xfId="0" applyFont="1" applyFill="1" applyAlignment="1" applyProtection="1">
      <alignment horizontal="center"/>
      <protection locked="0"/>
    </xf>
    <xf numFmtId="166" fontId="43" fillId="2" borderId="0" xfId="0" applyNumberFormat="1" applyFont="1" applyFill="1" applyAlignment="1" applyProtection="1">
      <alignment horizontal="center"/>
      <protection locked="0"/>
    </xf>
    <xf numFmtId="166" fontId="43" fillId="2" borderId="30" xfId="0" applyNumberFormat="1" applyFont="1" applyFill="1" applyBorder="1" applyAlignment="1" applyProtection="1">
      <alignment horizontal="center"/>
      <protection locked="0"/>
    </xf>
    <xf numFmtId="44" fontId="0" fillId="3" borderId="44" xfId="1" applyFont="1" applyFill="1" applyBorder="1" applyProtection="1">
      <protection locked="0"/>
    </xf>
    <xf numFmtId="44" fontId="0" fillId="3" borderId="45" xfId="1" applyFont="1" applyFill="1" applyBorder="1" applyProtection="1">
      <protection locked="0"/>
    </xf>
    <xf numFmtId="44" fontId="2" fillId="3" borderId="44" xfId="1" applyFont="1" applyFill="1" applyBorder="1" applyProtection="1">
      <protection locked="0"/>
    </xf>
    <xf numFmtId="44" fontId="2" fillId="3" borderId="45" xfId="1" applyFont="1" applyFill="1" applyBorder="1" applyProtection="1">
      <protection locked="0"/>
    </xf>
    <xf numFmtId="44" fontId="45" fillId="3" borderId="46" xfId="1" applyFont="1" applyFill="1" applyBorder="1" applyProtection="1">
      <protection locked="0"/>
    </xf>
    <xf numFmtId="44" fontId="45" fillId="3" borderId="47" xfId="1" applyFont="1" applyFill="1" applyBorder="1" applyProtection="1">
      <protection locked="0"/>
    </xf>
    <xf numFmtId="0" fontId="0" fillId="3" borderId="39" xfId="0" applyFill="1" applyBorder="1" applyAlignment="1" applyProtection="1">
      <alignment horizontal="center"/>
      <protection locked="0"/>
    </xf>
    <xf numFmtId="164" fontId="0" fillId="3" borderId="7" xfId="1" applyNumberFormat="1" applyFont="1" applyFill="1" applyBorder="1" applyProtection="1">
      <protection locked="0"/>
    </xf>
    <xf numFmtId="0" fontId="0" fillId="3" borderId="7" xfId="0" applyFill="1" applyBorder="1" applyAlignment="1" applyProtection="1">
      <alignment horizontal="center"/>
      <protection locked="0"/>
    </xf>
    <xf numFmtId="0" fontId="0" fillId="7" borderId="0" xfId="0" applyFill="1" applyAlignment="1" applyProtection="1">
      <alignment horizontal="center"/>
      <protection locked="0"/>
    </xf>
    <xf numFmtId="164" fontId="38" fillId="3" borderId="39" xfId="1" applyNumberFormat="1" applyFont="1" applyFill="1" applyBorder="1" applyProtection="1">
      <protection locked="0"/>
    </xf>
    <xf numFmtId="164" fontId="0" fillId="7" borderId="39" xfId="1" applyNumberFormat="1" applyFont="1" applyFill="1" applyBorder="1" applyProtection="1">
      <protection locked="0"/>
    </xf>
    <xf numFmtId="0" fontId="31" fillId="2" borderId="41" xfId="0" applyFont="1" applyFill="1" applyBorder="1" applyAlignment="1" applyProtection="1">
      <alignment horizontal="center"/>
      <protection locked="0"/>
    </xf>
    <xf numFmtId="164" fontId="31" fillId="2" borderId="7" xfId="1" applyNumberFormat="1" applyFont="1" applyFill="1" applyBorder="1" applyProtection="1">
      <protection locked="0"/>
    </xf>
    <xf numFmtId="164" fontId="38" fillId="2" borderId="39" xfId="1" applyNumberFormat="1" applyFont="1" applyFill="1" applyBorder="1" applyProtection="1">
      <protection locked="0"/>
    </xf>
    <xf numFmtId="164" fontId="0" fillId="3" borderId="39" xfId="1" applyNumberFormat="1" applyFont="1" applyFill="1" applyBorder="1" applyProtection="1">
      <protection locked="0"/>
    </xf>
    <xf numFmtId="0" fontId="0" fillId="3" borderId="7" xfId="0" quotePrefix="1" applyFill="1" applyBorder="1" applyAlignment="1" applyProtection="1">
      <alignment horizontal="center" vertical="center"/>
      <protection locked="0"/>
    </xf>
    <xf numFmtId="0" fontId="38" fillId="7" borderId="7" xfId="0" quotePrefix="1" applyFont="1" applyFill="1" applyBorder="1" applyAlignment="1" applyProtection="1">
      <alignment horizontal="center" vertical="center"/>
      <protection locked="0"/>
    </xf>
    <xf numFmtId="164" fontId="38" fillId="3" borderId="7" xfId="1" applyNumberFormat="1" applyFont="1" applyFill="1" applyBorder="1" applyProtection="1">
      <protection locked="0"/>
    </xf>
    <xf numFmtId="0" fontId="0" fillId="7" borderId="7" xfId="0" quotePrefix="1" applyFill="1" applyBorder="1" applyAlignment="1" applyProtection="1">
      <alignment horizontal="center" vertical="center"/>
      <protection locked="0"/>
    </xf>
    <xf numFmtId="0" fontId="0" fillId="2" borderId="7" xfId="0" quotePrefix="1" applyFill="1" applyBorder="1" applyAlignment="1" applyProtection="1">
      <alignment horizontal="center" vertical="center"/>
      <protection locked="0"/>
    </xf>
    <xf numFmtId="164" fontId="0" fillId="2" borderId="7" xfId="1" applyNumberFormat="1" applyFont="1" applyFill="1" applyBorder="1" applyProtection="1">
      <protection locked="0"/>
    </xf>
    <xf numFmtId="0" fontId="31" fillId="7" borderId="7" xfId="0" quotePrefix="1" applyFont="1" applyFill="1" applyBorder="1" applyAlignment="1" applyProtection="1">
      <alignment horizontal="center" vertical="center"/>
      <protection locked="0"/>
    </xf>
    <xf numFmtId="0" fontId="0" fillId="3" borderId="40" xfId="0" quotePrefix="1" applyFill="1" applyBorder="1" applyAlignment="1" applyProtection="1">
      <alignment horizontal="center" vertical="center"/>
      <protection locked="0"/>
    </xf>
    <xf numFmtId="0" fontId="0" fillId="7" borderId="2" xfId="0" quotePrefix="1" applyFill="1" applyBorder="1" applyAlignment="1" applyProtection="1">
      <alignment horizontal="center" vertical="center"/>
      <protection locked="0"/>
    </xf>
    <xf numFmtId="164" fontId="0" fillId="2" borderId="39" xfId="1" applyNumberFormat="1" applyFont="1" applyFill="1" applyBorder="1" applyProtection="1">
      <protection locked="0"/>
    </xf>
    <xf numFmtId="164" fontId="0" fillId="2" borderId="0" xfId="1" applyNumberFormat="1" applyFont="1" applyFill="1" applyBorder="1" applyProtection="1">
      <protection locked="0"/>
    </xf>
    <xf numFmtId="0" fontId="32" fillId="7" borderId="0" xfId="0" applyFont="1" applyFill="1" applyAlignment="1" applyProtection="1">
      <alignment horizontal="center"/>
      <protection locked="0"/>
    </xf>
    <xf numFmtId="164" fontId="32" fillId="2" borderId="0" xfId="1" applyNumberFormat="1" applyFont="1" applyFill="1" applyBorder="1" applyProtection="1">
      <protection locked="0"/>
    </xf>
    <xf numFmtId="0" fontId="26" fillId="2" borderId="23" xfId="0" applyFont="1" applyFill="1" applyBorder="1" applyAlignment="1" applyProtection="1">
      <alignment horizontal="center"/>
      <protection locked="0"/>
    </xf>
    <xf numFmtId="0" fontId="26" fillId="2" borderId="29" xfId="0" applyFont="1" applyFill="1" applyBorder="1" applyAlignment="1" applyProtection="1">
      <alignment horizontal="center" vertical="center" shrinkToFit="1"/>
      <protection locked="0"/>
    </xf>
    <xf numFmtId="0" fontId="0" fillId="7" borderId="0" xfId="0" applyFill="1" applyProtection="1">
      <protection locked="0"/>
    </xf>
    <xf numFmtId="44" fontId="25" fillId="3" borderId="50" xfId="1" applyFont="1" applyFill="1" applyBorder="1" applyProtection="1">
      <protection locked="0"/>
    </xf>
    <xf numFmtId="44" fontId="25" fillId="0" borderId="30" xfId="1" applyFont="1" applyBorder="1" applyProtection="1">
      <protection locked="0"/>
    </xf>
    <xf numFmtId="0" fontId="25" fillId="0" borderId="29" xfId="0" applyFont="1" applyBorder="1" applyProtection="1">
      <protection locked="0"/>
    </xf>
    <xf numFmtId="0" fontId="25" fillId="0" borderId="0" xfId="0" applyFont="1" applyProtection="1">
      <protection locked="0"/>
    </xf>
    <xf numFmtId="44" fontId="25" fillId="3" borderId="48" xfId="1" applyFont="1" applyFill="1" applyBorder="1" applyProtection="1">
      <protection locked="0"/>
    </xf>
    <xf numFmtId="0" fontId="25" fillId="3" borderId="48" xfId="0" applyFont="1" applyFill="1" applyBorder="1" applyProtection="1">
      <protection locked="0"/>
    </xf>
    <xf numFmtId="9" fontId="25" fillId="3" borderId="49" xfId="2" applyFont="1" applyFill="1" applyBorder="1" applyProtection="1">
      <protection locked="0"/>
    </xf>
    <xf numFmtId="44" fontId="25" fillId="3" borderId="7" xfId="1" applyFont="1" applyFill="1" applyBorder="1" applyProtection="1">
      <protection locked="0"/>
    </xf>
    <xf numFmtId="0" fontId="25" fillId="0" borderId="31" xfId="0" applyFont="1" applyBorder="1" applyProtection="1">
      <protection locked="0"/>
    </xf>
    <xf numFmtId="0" fontId="25" fillId="0" borderId="33" xfId="0" applyFont="1" applyBorder="1" applyProtection="1">
      <protection locked="0"/>
    </xf>
    <xf numFmtId="44" fontId="25" fillId="3" borderId="51" xfId="1" applyFont="1" applyFill="1" applyBorder="1" applyProtection="1">
      <protection locked="0"/>
    </xf>
    <xf numFmtId="0" fontId="25" fillId="3" borderId="51" xfId="0" applyFont="1" applyFill="1" applyBorder="1" applyProtection="1">
      <protection locked="0"/>
    </xf>
    <xf numFmtId="9" fontId="25" fillId="3" borderId="52" xfId="2" applyFont="1" applyFill="1" applyBorder="1" applyProtection="1">
      <protection locked="0"/>
    </xf>
    <xf numFmtId="0" fontId="25" fillId="3" borderId="53" xfId="0" applyFont="1" applyFill="1" applyBorder="1" applyProtection="1">
      <protection locked="0"/>
    </xf>
    <xf numFmtId="44" fontId="25" fillId="3" borderId="67" xfId="0" applyNumberFormat="1" applyFont="1" applyFill="1" applyBorder="1" applyProtection="1">
      <protection locked="0"/>
    </xf>
    <xf numFmtId="44" fontId="25" fillId="3" borderId="68" xfId="0" applyNumberFormat="1" applyFont="1" applyFill="1" applyBorder="1" applyProtection="1">
      <protection locked="0"/>
    </xf>
    <xf numFmtId="0" fontId="53" fillId="2" borderId="54" xfId="0" applyFont="1" applyFill="1" applyBorder="1" applyAlignment="1" applyProtection="1">
      <alignment horizontal="center"/>
      <protection locked="0"/>
    </xf>
    <xf numFmtId="0" fontId="52" fillId="12" borderId="33" xfId="0" applyFont="1" applyFill="1" applyBorder="1" applyAlignment="1">
      <alignment horizontal="center"/>
    </xf>
    <xf numFmtId="0" fontId="0" fillId="12" borderId="0" xfId="0" applyFill="1" applyProtection="1">
      <protection locked="0"/>
    </xf>
    <xf numFmtId="0" fontId="52" fillId="12" borderId="31" xfId="0" applyFont="1" applyFill="1" applyBorder="1" applyAlignment="1">
      <alignment horizontal="center"/>
    </xf>
    <xf numFmtId="0" fontId="14" fillId="2" borderId="0" xfId="0" applyFont="1" applyFill="1" applyAlignment="1">
      <alignment horizontal="left"/>
    </xf>
    <xf numFmtId="0" fontId="70" fillId="7" borderId="0" xfId="0" applyFont="1" applyFill="1"/>
    <xf numFmtId="0" fontId="70" fillId="7" borderId="0" xfId="0" applyFont="1" applyFill="1" applyAlignment="1">
      <alignment horizontal="left" vertical="top"/>
    </xf>
    <xf numFmtId="0" fontId="13" fillId="7" borderId="74" xfId="0" applyFont="1" applyFill="1" applyBorder="1"/>
    <xf numFmtId="6" fontId="13" fillId="7" borderId="75" xfId="1" applyNumberFormat="1" applyFont="1" applyFill="1" applyBorder="1"/>
    <xf numFmtId="0" fontId="36" fillId="7" borderId="76" xfId="0" applyFont="1" applyFill="1" applyBorder="1"/>
    <xf numFmtId="6" fontId="36" fillId="7" borderId="77" xfId="1" applyNumberFormat="1" applyFont="1" applyFill="1" applyBorder="1"/>
    <xf numFmtId="0" fontId="0" fillId="7" borderId="74" xfId="0" applyFill="1" applyBorder="1"/>
    <xf numFmtId="1" fontId="0" fillId="7" borderId="75" xfId="5" applyNumberFormat="1" applyFont="1" applyFill="1" applyBorder="1" applyAlignment="1">
      <alignment horizontal="center"/>
    </xf>
    <xf numFmtId="0" fontId="0" fillId="7" borderId="81" xfId="0" applyFill="1" applyBorder="1"/>
    <xf numFmtId="0" fontId="0" fillId="7" borderId="82" xfId="0" applyFill="1" applyBorder="1" applyAlignment="1">
      <alignment horizontal="center"/>
    </xf>
    <xf numFmtId="164" fontId="0" fillId="7" borderId="82" xfId="1" applyNumberFormat="1" applyFont="1" applyFill="1" applyBorder="1"/>
    <xf numFmtId="1" fontId="0" fillId="7" borderId="83" xfId="5" applyNumberFormat="1" applyFont="1" applyFill="1" applyBorder="1" applyAlignment="1">
      <alignment horizontal="center"/>
    </xf>
    <xf numFmtId="0" fontId="70" fillId="7" borderId="0" xfId="0" applyFont="1" applyFill="1" applyAlignment="1">
      <alignment horizontal="center" vertical="center"/>
    </xf>
    <xf numFmtId="0" fontId="70" fillId="7" borderId="0" xfId="0" applyFont="1" applyFill="1" applyAlignment="1">
      <alignment horizontal="center" vertical="top"/>
    </xf>
    <xf numFmtId="0" fontId="71" fillId="7" borderId="0" xfId="0" applyFont="1" applyFill="1" applyAlignment="1">
      <alignment horizontal="left"/>
    </xf>
    <xf numFmtId="0" fontId="4" fillId="3" borderId="7" xfId="3" applyFont="1" applyFill="1" applyBorder="1" applyProtection="1">
      <protection locked="0"/>
    </xf>
    <xf numFmtId="164" fontId="4" fillId="3" borderId="7" xfId="1" applyNumberFormat="1" applyFont="1" applyFill="1" applyBorder="1" applyProtection="1">
      <protection locked="0"/>
    </xf>
    <xf numFmtId="0" fontId="5" fillId="2" borderId="3" xfId="3" applyFont="1" applyFill="1" applyBorder="1" applyAlignment="1">
      <alignment horizontal="center" vertical="center" wrapText="1"/>
    </xf>
    <xf numFmtId="0" fontId="5" fillId="2" borderId="5" xfId="3" applyFont="1" applyFill="1" applyBorder="1" applyAlignment="1">
      <alignment horizontal="center" vertical="center" wrapText="1"/>
    </xf>
    <xf numFmtId="9" fontId="4" fillId="0" borderId="0" xfId="3" applyNumberFormat="1" applyFont="1"/>
    <xf numFmtId="9" fontId="4" fillId="2" borderId="14" xfId="3" applyNumberFormat="1" applyFont="1" applyFill="1" applyBorder="1"/>
    <xf numFmtId="0" fontId="4" fillId="2" borderId="0" xfId="3" applyFont="1" applyFill="1"/>
    <xf numFmtId="0" fontId="20" fillId="7" borderId="0" xfId="3" applyFont="1" applyFill="1" applyAlignment="1">
      <alignment horizontal="center"/>
    </xf>
    <xf numFmtId="0" fontId="2" fillId="2" borderId="0" xfId="3" applyFont="1" applyFill="1" applyAlignment="1">
      <alignment horizontal="center" vertical="center" wrapText="1"/>
    </xf>
    <xf numFmtId="0" fontId="8" fillId="7" borderId="0" xfId="3" applyFont="1" applyFill="1" applyAlignment="1">
      <alignment horizontal="center" vertical="center" wrapText="1"/>
    </xf>
    <xf numFmtId="41" fontId="1" fillId="2" borderId="0" xfId="3" applyNumberFormat="1" applyFont="1" applyFill="1" applyAlignment="1">
      <alignment vertical="center"/>
    </xf>
    <xf numFmtId="10" fontId="4" fillId="7" borderId="0" xfId="2" applyNumberFormat="1" applyFont="1" applyFill="1"/>
    <xf numFmtId="0" fontId="73" fillId="7" borderId="7" xfId="3" applyFont="1" applyFill="1" applyBorder="1" applyAlignment="1">
      <alignment horizontal="center"/>
    </xf>
    <xf numFmtId="41" fontId="18" fillId="2" borderId="0" xfId="3" applyNumberFormat="1" applyFont="1" applyFill="1" applyAlignment="1">
      <alignment vertical="center"/>
    </xf>
    <xf numFmtId="10" fontId="4" fillId="7" borderId="0" xfId="2" applyNumberFormat="1" applyFont="1" applyFill="1" applyBorder="1"/>
    <xf numFmtId="41" fontId="7" fillId="2" borderId="0" xfId="3" applyNumberFormat="1" applyFont="1" applyFill="1" applyAlignment="1">
      <alignment vertical="center"/>
    </xf>
    <xf numFmtId="41" fontId="8" fillId="2" borderId="0" xfId="3" applyNumberFormat="1" applyFont="1" applyFill="1" applyAlignment="1">
      <alignment vertical="center"/>
    </xf>
    <xf numFmtId="41" fontId="23" fillId="2" borderId="0" xfId="3" applyNumberFormat="1" applyFont="1" applyFill="1" applyAlignment="1">
      <alignment vertical="center"/>
    </xf>
    <xf numFmtId="0" fontId="13" fillId="7" borderId="0" xfId="0" applyFont="1" applyFill="1"/>
    <xf numFmtId="0" fontId="36" fillId="7" borderId="85" xfId="0" applyFont="1" applyFill="1" applyBorder="1"/>
    <xf numFmtId="164" fontId="38" fillId="6" borderId="16" xfId="1" applyNumberFormat="1" applyFont="1" applyFill="1" applyBorder="1"/>
    <xf numFmtId="164" fontId="34" fillId="6" borderId="16" xfId="1" applyNumberFormat="1" applyFont="1" applyFill="1" applyBorder="1"/>
    <xf numFmtId="0" fontId="0" fillId="6" borderId="0" xfId="1" applyNumberFormat="1" applyFont="1" applyFill="1" applyBorder="1"/>
    <xf numFmtId="0" fontId="74" fillId="3" borderId="7" xfId="3" applyFont="1" applyFill="1" applyBorder="1" applyProtection="1">
      <protection locked="0"/>
    </xf>
    <xf numFmtId="0" fontId="74" fillId="3" borderId="11" xfId="3" applyFont="1" applyFill="1" applyBorder="1" applyAlignment="1" applyProtection="1">
      <alignment horizontal="left" vertical="center" wrapText="1"/>
      <protection locked="0"/>
    </xf>
    <xf numFmtId="0" fontId="4" fillId="3" borderId="11" xfId="3" applyFont="1" applyFill="1" applyBorder="1" applyAlignment="1" applyProtection="1">
      <alignment horizontal="left" vertical="center"/>
      <protection locked="0"/>
    </xf>
    <xf numFmtId="0" fontId="14" fillId="2" borderId="0" xfId="0" applyFont="1" applyFill="1" applyAlignment="1">
      <alignment horizontal="left"/>
    </xf>
    <xf numFmtId="0" fontId="70" fillId="7" borderId="0" xfId="0" applyFont="1" applyFill="1" applyAlignment="1">
      <alignment horizontal="left" vertical="top" wrapText="1"/>
    </xf>
    <xf numFmtId="0" fontId="16" fillId="7" borderId="0" xfId="0" applyFont="1" applyFill="1" applyAlignment="1">
      <alignment horizontal="center" vertical="center" wrapText="1"/>
    </xf>
    <xf numFmtId="0" fontId="11" fillId="2" borderId="0" xfId="0" applyFont="1" applyFill="1" applyAlignment="1">
      <alignment horizontal="center"/>
    </xf>
    <xf numFmtId="0" fontId="13" fillId="7" borderId="0" xfId="0" applyFont="1" applyFill="1" applyAlignment="1">
      <alignment horizontal="left" wrapText="1" indent="2"/>
    </xf>
    <xf numFmtId="0" fontId="13" fillId="7" borderId="0" xfId="0" applyFont="1" applyFill="1" applyAlignment="1">
      <alignment horizontal="left" vertical="top" wrapText="1" indent="2"/>
    </xf>
    <xf numFmtId="0" fontId="14" fillId="2" borderId="0" xfId="0" applyFont="1" applyFill="1" applyAlignment="1">
      <alignment horizontal="center"/>
    </xf>
    <xf numFmtId="0" fontId="9" fillId="7" borderId="0" xfId="0" applyFont="1" applyFill="1" applyAlignment="1">
      <alignment horizontal="left" wrapText="1"/>
    </xf>
    <xf numFmtId="0" fontId="9" fillId="7" borderId="0" xfId="0" applyFont="1" applyFill="1" applyAlignment="1">
      <alignment horizontal="left" vertical="top" wrapText="1"/>
    </xf>
    <xf numFmtId="0" fontId="70" fillId="7" borderId="0" xfId="0" applyFont="1" applyFill="1" applyAlignment="1">
      <alignment horizontal="left"/>
    </xf>
    <xf numFmtId="0" fontId="70" fillId="7" borderId="0" xfId="0" applyFont="1" applyFill="1" applyAlignment="1">
      <alignment horizontal="left" wrapText="1"/>
    </xf>
    <xf numFmtId="0" fontId="55" fillId="2" borderId="69" xfId="0" applyFont="1" applyFill="1" applyBorder="1" applyAlignment="1">
      <alignment horizontal="center"/>
    </xf>
    <xf numFmtId="0" fontId="55" fillId="2" borderId="70" xfId="0" applyFont="1" applyFill="1" applyBorder="1" applyAlignment="1">
      <alignment horizontal="center"/>
    </xf>
    <xf numFmtId="0" fontId="55" fillId="2" borderId="71" xfId="0" applyFont="1" applyFill="1" applyBorder="1" applyAlignment="1">
      <alignment horizontal="center"/>
    </xf>
    <xf numFmtId="0" fontId="0" fillId="0" borderId="27"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53" fillId="2" borderId="18" xfId="0" applyFont="1" applyFill="1" applyBorder="1" applyAlignment="1" applyProtection="1">
      <alignment horizontal="center"/>
      <protection locked="0"/>
    </xf>
    <xf numFmtId="0" fontId="53" fillId="2" borderId="19" xfId="0" applyFont="1" applyFill="1" applyBorder="1" applyAlignment="1" applyProtection="1">
      <alignment horizontal="center"/>
      <protection locked="0"/>
    </xf>
    <xf numFmtId="0" fontId="53" fillId="2" borderId="20" xfId="0" applyFont="1" applyFill="1" applyBorder="1" applyAlignment="1" applyProtection="1">
      <alignment horizontal="center"/>
      <protection locked="0"/>
    </xf>
    <xf numFmtId="0" fontId="55" fillId="2" borderId="0" xfId="0" applyFont="1" applyFill="1" applyAlignment="1" applyProtection="1">
      <alignment horizontal="center"/>
      <protection locked="0"/>
    </xf>
    <xf numFmtId="0" fontId="0" fillId="0" borderId="29" xfId="0" applyBorder="1" applyAlignment="1" applyProtection="1">
      <alignment horizontal="center"/>
      <protection locked="0"/>
    </xf>
    <xf numFmtId="0" fontId="0" fillId="0" borderId="0" xfId="0" applyAlignment="1" applyProtection="1">
      <alignment horizontal="center"/>
      <protection locked="0"/>
    </xf>
    <xf numFmtId="0" fontId="0" fillId="0" borderId="23"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52" fillId="2" borderId="27" xfId="0" applyFont="1" applyFill="1" applyBorder="1" applyAlignment="1">
      <alignment horizontal="center" wrapText="1"/>
    </xf>
    <xf numFmtId="0" fontId="52" fillId="2" borderId="28" xfId="0" applyFont="1" applyFill="1" applyBorder="1" applyAlignment="1">
      <alignment horizontal="center" wrapText="1"/>
    </xf>
    <xf numFmtId="0" fontId="43" fillId="2" borderId="27" xfId="0" applyFont="1" applyFill="1" applyBorder="1" applyAlignment="1">
      <alignment horizontal="center"/>
    </xf>
    <xf numFmtId="0" fontId="43" fillId="2" borderId="28" xfId="0" applyFont="1" applyFill="1" applyBorder="1" applyAlignment="1">
      <alignment horizontal="center"/>
    </xf>
    <xf numFmtId="0" fontId="20" fillId="0" borderId="18" xfId="3" applyFont="1" applyBorder="1" applyAlignment="1">
      <alignment horizontal="center"/>
    </xf>
    <xf numFmtId="0" fontId="20" fillId="0" borderId="19" xfId="3" applyFont="1" applyBorder="1" applyAlignment="1">
      <alignment horizontal="center"/>
    </xf>
    <xf numFmtId="0" fontId="20" fillId="0" borderId="23" xfId="3" applyFont="1" applyBorder="1" applyAlignment="1">
      <alignment horizontal="center"/>
    </xf>
    <xf numFmtId="0" fontId="5" fillId="2" borderId="4" xfId="3" applyFont="1" applyFill="1" applyBorder="1" applyAlignment="1">
      <alignment horizontal="center" vertical="center"/>
    </xf>
    <xf numFmtId="0" fontId="5" fillId="2" borderId="3" xfId="3" applyFont="1" applyFill="1" applyBorder="1" applyAlignment="1">
      <alignment horizontal="center" vertical="center" wrapText="1"/>
    </xf>
    <xf numFmtId="0" fontId="17" fillId="2" borderId="2" xfId="3" applyFont="1" applyFill="1" applyBorder="1" applyAlignment="1">
      <alignment horizontal="center" vertical="center" wrapText="1"/>
    </xf>
    <xf numFmtId="0" fontId="17" fillId="2" borderId="3" xfId="3" applyFont="1" applyFill="1" applyBorder="1" applyAlignment="1">
      <alignment horizontal="center" vertical="center" wrapText="1"/>
    </xf>
    <xf numFmtId="0" fontId="2" fillId="4" borderId="21" xfId="3" applyFont="1" applyFill="1" applyBorder="1" applyAlignment="1">
      <alignment horizontal="center" vertical="center" wrapText="1"/>
    </xf>
    <xf numFmtId="0" fontId="2" fillId="4" borderId="17" xfId="3" applyFont="1" applyFill="1" applyBorder="1" applyAlignment="1">
      <alignment horizontal="center" vertical="center" wrapText="1"/>
    </xf>
    <xf numFmtId="0" fontId="43" fillId="2" borderId="0" xfId="3" applyFont="1" applyFill="1" applyAlignment="1">
      <alignment horizontal="center" vertical="center" wrapText="1"/>
    </xf>
    <xf numFmtId="0" fontId="5" fillId="2" borderId="5" xfId="3" applyFont="1" applyFill="1" applyBorder="1" applyAlignment="1">
      <alignment horizontal="center" vertical="center" wrapText="1"/>
    </xf>
    <xf numFmtId="0" fontId="5" fillId="2" borderId="6" xfId="3" applyFont="1" applyFill="1" applyBorder="1" applyAlignment="1">
      <alignment horizontal="center" vertical="center" wrapText="1"/>
    </xf>
    <xf numFmtId="0" fontId="0" fillId="0" borderId="27"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26" fillId="2" borderId="29" xfId="0" applyFont="1" applyFill="1" applyBorder="1" applyAlignment="1" applyProtection="1">
      <alignment horizontal="center" vertical="center" wrapText="1"/>
      <protection locked="0"/>
    </xf>
    <xf numFmtId="0" fontId="26" fillId="2" borderId="31" xfId="0" applyFont="1" applyFill="1" applyBorder="1" applyAlignment="1" applyProtection="1">
      <alignment horizontal="center" vertical="center" wrapText="1"/>
      <protection locked="0"/>
    </xf>
    <xf numFmtId="0" fontId="26" fillId="2" borderId="55" xfId="0" applyFont="1" applyFill="1" applyBorder="1" applyAlignment="1" applyProtection="1">
      <alignment horizontal="center" vertical="center" wrapText="1"/>
      <protection locked="0"/>
    </xf>
    <xf numFmtId="0" fontId="26" fillId="2" borderId="18" xfId="0" applyFont="1" applyFill="1" applyBorder="1" applyAlignment="1" applyProtection="1">
      <alignment horizontal="center"/>
      <protection locked="0"/>
    </xf>
    <xf numFmtId="0" fontId="26" fillId="2" borderId="19" xfId="0" applyFont="1" applyFill="1" applyBorder="1" applyAlignment="1" applyProtection="1">
      <alignment horizontal="center"/>
      <protection locked="0"/>
    </xf>
    <xf numFmtId="0" fontId="26" fillId="2" borderId="20" xfId="0" applyFont="1" applyFill="1" applyBorder="1" applyAlignment="1" applyProtection="1">
      <alignment horizontal="center"/>
      <protection locked="0"/>
    </xf>
    <xf numFmtId="0" fontId="26" fillId="2" borderId="27" xfId="0" applyFont="1" applyFill="1" applyBorder="1" applyAlignment="1" applyProtection="1">
      <alignment horizontal="center" vertical="center" textRotation="90" wrapText="1"/>
      <protection locked="0"/>
    </xf>
    <xf numFmtId="0" fontId="26" fillId="2" borderId="29" xfId="0" applyFont="1" applyFill="1" applyBorder="1" applyAlignment="1" applyProtection="1">
      <alignment horizontal="center" vertical="center" textRotation="90" wrapText="1"/>
      <protection locked="0"/>
    </xf>
    <xf numFmtId="0" fontId="26" fillId="2" borderId="31" xfId="0" applyFont="1" applyFill="1" applyBorder="1" applyAlignment="1" applyProtection="1">
      <alignment horizontal="center" vertical="center" textRotation="90" wrapText="1"/>
      <protection locked="0"/>
    </xf>
    <xf numFmtId="0" fontId="26" fillId="2" borderId="28" xfId="0" applyFont="1" applyFill="1" applyBorder="1" applyAlignment="1" applyProtection="1">
      <alignment horizontal="center" vertical="center"/>
      <protection locked="0"/>
    </xf>
    <xf numFmtId="0" fontId="26" fillId="2" borderId="30" xfId="0" applyFont="1" applyFill="1" applyBorder="1" applyAlignment="1" applyProtection="1">
      <alignment horizontal="center" vertical="center"/>
      <protection locked="0"/>
    </xf>
    <xf numFmtId="0" fontId="0" fillId="7" borderId="27" xfId="0" applyFill="1" applyBorder="1" applyAlignment="1" applyProtection="1">
      <alignment horizontal="center"/>
      <protection locked="0"/>
    </xf>
    <xf numFmtId="0" fontId="0" fillId="7" borderId="23" xfId="0" applyFill="1" applyBorder="1" applyAlignment="1" applyProtection="1">
      <alignment horizontal="center"/>
      <protection locked="0"/>
    </xf>
    <xf numFmtId="0" fontId="0" fillId="7" borderId="28" xfId="0" applyFill="1" applyBorder="1" applyAlignment="1" applyProtection="1">
      <alignment horizontal="center"/>
      <protection locked="0"/>
    </xf>
    <xf numFmtId="0" fontId="0" fillId="7" borderId="31" xfId="0" applyFill="1" applyBorder="1" applyAlignment="1" applyProtection="1">
      <alignment horizontal="center"/>
      <protection locked="0"/>
    </xf>
    <xf numFmtId="0" fontId="0" fillId="7" borderId="33" xfId="0" applyFill="1" applyBorder="1" applyAlignment="1" applyProtection="1">
      <alignment horizontal="center"/>
      <protection locked="0"/>
    </xf>
    <xf numFmtId="0" fontId="0" fillId="7" borderId="32" xfId="0" applyFill="1" applyBorder="1" applyAlignment="1" applyProtection="1">
      <alignment horizontal="center"/>
      <protection locked="0"/>
    </xf>
    <xf numFmtId="6" fontId="26" fillId="2" borderId="30" xfId="0" applyNumberFormat="1" applyFont="1" applyFill="1" applyBorder="1" applyAlignment="1" applyProtection="1">
      <alignment horizontal="center" vertical="center"/>
      <protection locked="0"/>
    </xf>
    <xf numFmtId="6" fontId="26" fillId="2" borderId="32" xfId="0" applyNumberFormat="1" applyFont="1" applyFill="1" applyBorder="1" applyAlignment="1" applyProtection="1">
      <alignment horizontal="center" vertical="center"/>
      <protection locked="0"/>
    </xf>
    <xf numFmtId="0" fontId="26" fillId="2" borderId="27" xfId="0" applyFont="1" applyFill="1" applyBorder="1" applyAlignment="1" applyProtection="1">
      <alignment horizontal="center" vertical="center" textRotation="90"/>
      <protection locked="0"/>
    </xf>
    <xf numFmtId="0" fontId="26" fillId="2" borderId="29" xfId="0" applyFont="1" applyFill="1" applyBorder="1" applyAlignment="1" applyProtection="1">
      <alignment horizontal="center" vertical="center" textRotation="90"/>
      <protection locked="0"/>
    </xf>
    <xf numFmtId="0" fontId="26" fillId="2" borderId="31" xfId="0" applyFont="1" applyFill="1" applyBorder="1" applyAlignment="1" applyProtection="1">
      <alignment horizontal="center" vertical="center" textRotation="90"/>
      <protection locked="0"/>
    </xf>
    <xf numFmtId="0" fontId="26" fillId="2" borderId="23" xfId="0" applyFont="1" applyFill="1" applyBorder="1" applyAlignment="1">
      <alignment horizontal="center"/>
    </xf>
    <xf numFmtId="0" fontId="26" fillId="2" borderId="29" xfId="0" applyFont="1" applyFill="1" applyBorder="1" applyAlignment="1">
      <alignment horizontal="right" vertical="center" textRotation="90"/>
    </xf>
    <xf numFmtId="0" fontId="29" fillId="7" borderId="27" xfId="0" applyFont="1" applyFill="1" applyBorder="1" applyAlignment="1">
      <alignment horizontal="center"/>
    </xf>
    <xf numFmtId="0" fontId="29" fillId="7" borderId="28" xfId="0" applyFont="1" applyFill="1" applyBorder="1" applyAlignment="1">
      <alignment horizontal="center"/>
    </xf>
    <xf numFmtId="0" fontId="26" fillId="2" borderId="33" xfId="0" applyFont="1" applyFill="1" applyBorder="1" applyAlignment="1">
      <alignment horizontal="center"/>
    </xf>
    <xf numFmtId="0" fontId="26" fillId="2" borderId="29" xfId="0" applyFont="1" applyFill="1" applyBorder="1" applyAlignment="1" applyProtection="1">
      <alignment horizontal="center" vertical="center"/>
      <protection locked="0"/>
    </xf>
    <xf numFmtId="0" fontId="26" fillId="2" borderId="56" xfId="0" applyFont="1" applyFill="1" applyBorder="1" applyAlignment="1" applyProtection="1">
      <alignment horizontal="center" vertical="center" wrapText="1"/>
      <protection locked="0"/>
    </xf>
    <xf numFmtId="0" fontId="33" fillId="0" borderId="18" xfId="0" applyFont="1" applyBorder="1" applyAlignment="1" applyProtection="1">
      <alignment horizontal="left" vertical="center" shrinkToFit="1"/>
      <protection locked="0"/>
    </xf>
    <xf numFmtId="0" fontId="33" fillId="0" borderId="19" xfId="0" applyFont="1" applyBorder="1" applyAlignment="1" applyProtection="1">
      <alignment horizontal="left" vertical="center" shrinkToFit="1"/>
      <protection locked="0"/>
    </xf>
    <xf numFmtId="0" fontId="33" fillId="0" borderId="20" xfId="0" applyFont="1" applyBorder="1" applyAlignment="1" applyProtection="1">
      <alignment horizontal="left" vertical="center" shrinkToFit="1"/>
      <protection locked="0"/>
    </xf>
    <xf numFmtId="0" fontId="26" fillId="2" borderId="27" xfId="0" applyFont="1" applyFill="1" applyBorder="1" applyAlignment="1" applyProtection="1">
      <alignment horizontal="center"/>
      <protection locked="0"/>
    </xf>
    <xf numFmtId="0" fontId="26" fillId="2" borderId="23" xfId="0" applyFont="1" applyFill="1" applyBorder="1" applyAlignment="1" applyProtection="1">
      <alignment horizontal="center"/>
      <protection locked="0"/>
    </xf>
    <xf numFmtId="0" fontId="26" fillId="2" borderId="28" xfId="0" applyFont="1" applyFill="1" applyBorder="1" applyAlignment="1" applyProtection="1">
      <alignment horizontal="center"/>
      <protection locked="0"/>
    </xf>
    <xf numFmtId="0" fontId="0" fillId="0" borderId="27" xfId="0"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0" fillId="0" borderId="28" xfId="0"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0" xfId="0" applyBorder="1"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0" borderId="33" xfId="0" applyBorder="1"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33" fillId="7" borderId="18" xfId="0" applyFont="1" applyFill="1" applyBorder="1" applyAlignment="1" applyProtection="1">
      <alignment horizontal="left"/>
      <protection locked="0"/>
    </xf>
    <xf numFmtId="0" fontId="33" fillId="7" borderId="19" xfId="0" applyFont="1" applyFill="1" applyBorder="1" applyAlignment="1" applyProtection="1">
      <alignment horizontal="left"/>
      <protection locked="0"/>
    </xf>
    <xf numFmtId="0" fontId="33" fillId="7" borderId="20" xfId="0" applyFont="1" applyFill="1" applyBorder="1" applyAlignment="1" applyProtection="1">
      <alignment horizontal="left"/>
      <protection locked="0"/>
    </xf>
    <xf numFmtId="0" fontId="56" fillId="2" borderId="18" xfId="0" applyFont="1" applyFill="1" applyBorder="1" applyAlignment="1">
      <alignment horizontal="center"/>
    </xf>
    <xf numFmtId="0" fontId="56" fillId="2" borderId="19" xfId="0" applyFont="1" applyFill="1" applyBorder="1" applyAlignment="1">
      <alignment horizontal="center"/>
    </xf>
    <xf numFmtId="0" fontId="56" fillId="2" borderId="20" xfId="0" applyFont="1" applyFill="1" applyBorder="1" applyAlignment="1">
      <alignment horizontal="center"/>
    </xf>
    <xf numFmtId="0" fontId="56" fillId="2" borderId="27" xfId="0" applyFont="1" applyFill="1" applyBorder="1" applyAlignment="1">
      <alignment horizontal="center"/>
    </xf>
    <xf numFmtId="0" fontId="56" fillId="2" borderId="23" xfId="0" applyFont="1" applyFill="1" applyBorder="1" applyAlignment="1">
      <alignment horizontal="center"/>
    </xf>
    <xf numFmtId="0" fontId="56" fillId="2" borderId="29" xfId="0" applyFont="1" applyFill="1" applyBorder="1" applyAlignment="1">
      <alignment horizontal="right" vertical="center" textRotation="90"/>
    </xf>
    <xf numFmtId="0" fontId="56" fillId="2" borderId="33" xfId="0" applyFont="1" applyFill="1" applyBorder="1" applyAlignment="1">
      <alignment horizontal="center"/>
    </xf>
    <xf numFmtId="0" fontId="35" fillId="0" borderId="27" xfId="0" applyFont="1" applyBorder="1" applyAlignment="1">
      <alignment horizontal="center" wrapText="1"/>
    </xf>
    <xf numFmtId="0" fontId="35" fillId="0" borderId="23" xfId="0" applyFont="1" applyBorder="1" applyAlignment="1">
      <alignment horizontal="center" wrapText="1"/>
    </xf>
    <xf numFmtId="0" fontId="35" fillId="0" borderId="28" xfId="0" applyFont="1" applyBorder="1" applyAlignment="1">
      <alignment horizontal="center" wrapText="1"/>
    </xf>
    <xf numFmtId="0" fontId="32" fillId="0" borderId="27" xfId="0" applyFont="1" applyBorder="1" applyAlignment="1">
      <alignment horizontal="center"/>
    </xf>
    <xf numFmtId="0" fontId="32" fillId="0" borderId="23" xfId="0" applyFont="1" applyBorder="1" applyAlignment="1">
      <alignment horizontal="center"/>
    </xf>
    <xf numFmtId="0" fontId="32" fillId="0" borderId="28" xfId="0" applyFont="1" applyBorder="1" applyAlignment="1">
      <alignment horizontal="center"/>
    </xf>
    <xf numFmtId="0" fontId="37" fillId="7" borderId="72" xfId="0" applyFont="1" applyFill="1" applyBorder="1" applyAlignment="1">
      <alignment horizontal="center"/>
    </xf>
    <xf numFmtId="0" fontId="37" fillId="7" borderId="84" xfId="0" applyFont="1" applyFill="1" applyBorder="1" applyAlignment="1">
      <alignment horizontal="center"/>
    </xf>
    <xf numFmtId="0" fontId="37" fillId="7" borderId="73" xfId="0" applyFont="1" applyFill="1" applyBorder="1" applyAlignment="1">
      <alignment horizontal="center"/>
    </xf>
    <xf numFmtId="0" fontId="2" fillId="7" borderId="78" xfId="0" applyFont="1" applyFill="1" applyBorder="1" applyAlignment="1">
      <alignment horizontal="center"/>
    </xf>
    <xf numFmtId="0" fontId="2" fillId="7" borderId="79" xfId="0" applyFont="1" applyFill="1" applyBorder="1" applyAlignment="1">
      <alignment horizontal="center"/>
    </xf>
    <xf numFmtId="164" fontId="2" fillId="7" borderId="79" xfId="1" applyNumberFormat="1" applyFont="1" applyFill="1" applyBorder="1" applyAlignment="1">
      <alignment horizontal="center"/>
    </xf>
    <xf numFmtId="164" fontId="2" fillId="7" borderId="80" xfId="1" applyNumberFormat="1" applyFont="1" applyFill="1" applyBorder="1" applyAlignment="1">
      <alignment horizontal="center"/>
    </xf>
    <xf numFmtId="0" fontId="43" fillId="2" borderId="29" xfId="0" applyFont="1" applyFill="1" applyBorder="1" applyAlignment="1">
      <alignment horizontal="center"/>
    </xf>
    <xf numFmtId="0" fontId="43" fillId="2" borderId="0" xfId="0" applyFont="1" applyFill="1" applyAlignment="1">
      <alignment horizontal="center"/>
    </xf>
    <xf numFmtId="0" fontId="66" fillId="2" borderId="60" xfId="0" applyFont="1" applyFill="1" applyBorder="1" applyAlignment="1">
      <alignment horizontal="center" vertical="center" textRotation="90"/>
    </xf>
    <xf numFmtId="0" fontId="59" fillId="2" borderId="60" xfId="0" applyFont="1" applyFill="1" applyBorder="1" applyAlignment="1">
      <alignment horizontal="center"/>
    </xf>
    <xf numFmtId="0" fontId="59" fillId="2" borderId="0" xfId="0" applyFont="1" applyFill="1" applyAlignment="1">
      <alignment horizontal="center"/>
    </xf>
    <xf numFmtId="0" fontId="65" fillId="2" borderId="60" xfId="0" applyFont="1" applyFill="1" applyBorder="1" applyAlignment="1">
      <alignment horizontal="left"/>
    </xf>
    <xf numFmtId="0" fontId="65" fillId="2" borderId="0" xfId="0" applyFont="1" applyFill="1" applyAlignment="1">
      <alignment horizontal="left"/>
    </xf>
    <xf numFmtId="167" fontId="58" fillId="2" borderId="0" xfId="0" applyNumberFormat="1" applyFont="1" applyFill="1" applyAlignment="1">
      <alignment horizontal="center"/>
    </xf>
    <xf numFmtId="0" fontId="42" fillId="2" borderId="60" xfId="0" applyFont="1" applyFill="1" applyBorder="1" applyAlignment="1">
      <alignment horizontal="left"/>
    </xf>
    <xf numFmtId="0" fontId="42" fillId="2" borderId="0" xfId="0" applyFont="1" applyFill="1" applyAlignment="1">
      <alignment horizontal="left"/>
    </xf>
    <xf numFmtId="0" fontId="64" fillId="2" borderId="60" xfId="0" applyFont="1" applyFill="1" applyBorder="1" applyAlignment="1">
      <alignment horizontal="left" indent="4"/>
    </xf>
    <xf numFmtId="0" fontId="64" fillId="2" borderId="0" xfId="0" applyFont="1" applyFill="1" applyAlignment="1">
      <alignment horizontal="left" indent="4"/>
    </xf>
    <xf numFmtId="0" fontId="62" fillId="2" borderId="0" xfId="0" applyFont="1" applyFill="1" applyAlignment="1">
      <alignment horizontal="center"/>
    </xf>
    <xf numFmtId="0" fontId="63" fillId="2" borderId="0" xfId="0" applyFont="1" applyFill="1" applyAlignment="1">
      <alignment horizontal="center"/>
    </xf>
    <xf numFmtId="0" fontId="65" fillId="2" borderId="60" xfId="0" applyFont="1" applyFill="1" applyBorder="1" applyAlignment="1">
      <alignment horizontal="left" indent="4"/>
    </xf>
    <xf numFmtId="0" fontId="65" fillId="2" borderId="0" xfId="0" applyFont="1" applyFill="1" applyAlignment="1">
      <alignment horizontal="left" indent="4"/>
    </xf>
    <xf numFmtId="166" fontId="58" fillId="2" borderId="0" xfId="0" applyNumberFormat="1" applyFont="1" applyFill="1" applyAlignment="1">
      <alignment horizontal="center"/>
    </xf>
    <xf numFmtId="0" fontId="58" fillId="2" borderId="0" xfId="0" applyFont="1" applyFill="1" applyAlignment="1">
      <alignment horizontal="center"/>
    </xf>
    <xf numFmtId="0" fontId="60" fillId="2" borderId="0" xfId="0" applyFont="1" applyFill="1" applyAlignment="1">
      <alignment horizontal="center" vertical="center"/>
    </xf>
    <xf numFmtId="0" fontId="57" fillId="0" borderId="0" xfId="0" applyFont="1" applyAlignment="1">
      <alignment horizontal="center"/>
    </xf>
    <xf numFmtId="0" fontId="64" fillId="2" borderId="60" xfId="0" applyFont="1" applyFill="1" applyBorder="1" applyAlignment="1">
      <alignment horizontal="left" vertical="center"/>
    </xf>
    <xf numFmtId="0" fontId="64" fillId="2" borderId="0" xfId="0" applyFont="1" applyFill="1" applyAlignment="1">
      <alignment horizontal="left" vertical="center"/>
    </xf>
    <xf numFmtId="0" fontId="0" fillId="0" borderId="0" xfId="0" applyAlignment="1">
      <alignment horizontal="left"/>
    </xf>
  </cellXfs>
  <cellStyles count="6">
    <cellStyle name="Comma" xfId="5" builtinId="3"/>
    <cellStyle name="Currency" xfId="1" builtinId="4"/>
    <cellStyle name="Currency 2" xfId="4" xr:uid="{00000000-0005-0000-0000-000001000000}"/>
    <cellStyle name="Normal" xfId="0" builtinId="0"/>
    <cellStyle name="Normal 4" xfId="3" xr:uid="{00000000-0005-0000-0000-000003000000}"/>
    <cellStyle name="Percent" xfId="2" builtinId="5"/>
  </cellStyles>
  <dxfs count="29">
    <dxf>
      <fill>
        <patternFill>
          <bgColor theme="1" tint="0.499984740745262"/>
        </patternFill>
      </fill>
    </dxf>
    <dxf>
      <fill>
        <patternFill>
          <bgColor rgb="FFFF7D75"/>
        </patternFill>
      </fill>
      <border>
        <left style="thin">
          <color rgb="FFFF0000"/>
        </left>
        <right style="thin">
          <color rgb="FFFF0000"/>
        </right>
        <top style="thin">
          <color rgb="FFFF0000"/>
        </top>
        <bottom style="thin">
          <color rgb="FFFF0000"/>
        </bottom>
        <vertical/>
        <horizontal/>
      </border>
    </dxf>
    <dxf>
      <fill>
        <patternFill>
          <bgColor rgb="FFFF7D75"/>
        </patternFill>
      </fill>
      <border>
        <left style="thin">
          <color rgb="FFFF0000"/>
        </left>
        <right style="thin">
          <color rgb="FFFF0000"/>
        </right>
        <top style="thin">
          <color rgb="FFFF0000"/>
        </top>
        <bottom style="thin">
          <color rgb="FFFF0000"/>
        </bottom>
        <vertical/>
        <horizontal/>
      </border>
    </dxf>
    <dxf>
      <fill>
        <patternFill>
          <bgColor rgb="FFFF7D75"/>
        </patternFill>
      </fill>
      <border>
        <left style="thin">
          <color rgb="FFFF0000"/>
        </left>
        <right style="thin">
          <color rgb="FFFF0000"/>
        </right>
        <top style="thin">
          <color rgb="FFFF0000"/>
        </top>
        <bottom style="thin">
          <color rgb="FFFF0000"/>
        </bottom>
        <vertical/>
        <horizontal/>
      </border>
    </dxf>
    <dxf>
      <fill>
        <patternFill>
          <bgColor rgb="FFFF7D75"/>
        </patternFill>
      </fill>
      <border>
        <left style="thin">
          <color rgb="FFFF0000"/>
        </left>
        <right style="thin">
          <color rgb="FFFF0000"/>
        </right>
        <top style="thin">
          <color rgb="FFFF0000"/>
        </top>
        <bottom style="thin">
          <color rgb="FFFF0000"/>
        </bottom>
        <vertical/>
        <horizontal/>
      </border>
    </dxf>
    <dxf>
      <fill>
        <patternFill>
          <bgColor rgb="FFFF7D75"/>
        </patternFill>
      </fill>
      <border>
        <left style="thin">
          <color rgb="FFFF0000"/>
        </left>
        <right style="thin">
          <color rgb="FFFF0000"/>
        </right>
        <top style="thin">
          <color rgb="FFFF0000"/>
        </top>
        <bottom style="thin">
          <color rgb="FFFF0000"/>
        </bottom>
        <vertical/>
        <horizontal/>
      </border>
    </dxf>
    <dxf>
      <fill>
        <patternFill>
          <bgColor rgb="FFFF7D75"/>
        </patternFill>
      </fill>
      <border>
        <left style="thin">
          <color rgb="FFFF0000"/>
        </left>
        <right style="thin">
          <color rgb="FFFF0000"/>
        </right>
        <top style="thin">
          <color rgb="FFFF0000"/>
        </top>
        <bottom style="thin">
          <color rgb="FFFF0000"/>
        </bottom>
        <vertical/>
        <horizontal/>
      </border>
    </dxf>
    <dxf>
      <fill>
        <patternFill>
          <bgColor rgb="FF173040"/>
        </patternFill>
      </fill>
    </dxf>
    <dxf>
      <fill>
        <patternFill>
          <bgColor rgb="FF17304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2" tint="-0.24994659260841701"/>
        </patternFill>
      </fill>
    </dxf>
    <dxf>
      <fill>
        <patternFill>
          <bgColor theme="2" tint="-0.24994659260841701"/>
        </patternFill>
      </fill>
    </dxf>
  </dxfs>
  <tableStyles count="0" defaultTableStyle="TableStyleMedium2" defaultPivotStyle="PivotStyleLight16"/>
  <colors>
    <mruColors>
      <color rgb="FF173040"/>
      <color rgb="FF77AB3C"/>
      <color rgb="FFFF7D75"/>
      <color rgb="FFEDB141"/>
      <color rgb="FFF7B947"/>
      <color rgb="FFFFDD99"/>
      <color rgb="FFFCBD49"/>
      <color rgb="FFFFBF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Monthly Budget</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'8-BUDGET SUMMARY'!$A$3</c:f>
              <c:strCache>
                <c:ptCount val="1"/>
                <c:pt idx="0">
                  <c:v>Revenue</c:v>
                </c:pt>
              </c:strCache>
            </c:strRef>
          </c:tx>
          <c:spPr>
            <a:solidFill>
              <a:schemeClr val="accent6">
                <a:alpha val="85000"/>
              </a:schemeClr>
            </a:solidFill>
            <a:ln w="9525" cap="flat" cmpd="sng" algn="ctr">
              <a:solidFill>
                <a:schemeClr val="lt1">
                  <a:alpha val="50000"/>
                </a:schemeClr>
              </a:solidFill>
              <a:round/>
            </a:ln>
            <a:effectLst/>
          </c:spPr>
          <c:invertIfNegative val="0"/>
          <c:dLbls>
            <c:delete val="1"/>
          </c:dLbls>
          <c:cat>
            <c:numRef>
              <c:f>'8-BUDGET SUMMARY'!$B$2:$M$2</c:f>
              <c:numCache>
                <c:formatCode>mmmm</c:formatCode>
                <c:ptCount val="12"/>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numCache>
            </c:numRef>
          </c:cat>
          <c:val>
            <c:numRef>
              <c:f>'8-BUDGET SUMMARY'!$B$3:$M$3</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38D-1549-ACAD-7F3C0FC829D9}"/>
            </c:ext>
          </c:extLst>
        </c:ser>
        <c:ser>
          <c:idx val="1"/>
          <c:order val="1"/>
          <c:tx>
            <c:strRef>
              <c:f>'8-BUDGET SUMMARY'!$A$4</c:f>
              <c:strCache>
                <c:ptCount val="1"/>
                <c:pt idx="0">
                  <c:v>Expense</c:v>
                </c:pt>
              </c:strCache>
            </c:strRef>
          </c:tx>
          <c:spPr>
            <a:solidFill>
              <a:srgbClr val="EDB141"/>
            </a:solidFill>
            <a:ln w="9525" cap="flat" cmpd="sng" algn="ctr">
              <a:solidFill>
                <a:schemeClr val="lt1">
                  <a:alpha val="50000"/>
                </a:schemeClr>
              </a:solidFill>
              <a:round/>
            </a:ln>
            <a:effectLst/>
          </c:spPr>
          <c:invertIfNegative val="0"/>
          <c:dLbls>
            <c:delete val="1"/>
          </c:dLbls>
          <c:cat>
            <c:numRef>
              <c:f>'8-BUDGET SUMMARY'!$B$2:$M$2</c:f>
              <c:numCache>
                <c:formatCode>mmmm</c:formatCode>
                <c:ptCount val="12"/>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numCache>
            </c:numRef>
          </c:cat>
          <c:val>
            <c:numRef>
              <c:f>'8-BUDGET SUMMARY'!$B$4:$M$4</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638D-1549-ACAD-7F3C0FC829D9}"/>
            </c:ext>
          </c:extLst>
        </c:ser>
        <c:ser>
          <c:idx val="2"/>
          <c:order val="2"/>
          <c:tx>
            <c:strRef>
              <c:f>'8-BUDGET SUMMARY'!$A$5</c:f>
              <c:strCache>
                <c:ptCount val="1"/>
                <c:pt idx="0">
                  <c:v>Net</c:v>
                </c:pt>
              </c:strCache>
            </c:strRef>
          </c:tx>
          <c:spPr>
            <a:solidFill>
              <a:srgbClr val="173040"/>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17304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'8-BUDGET SUMMARY'!$B$2:$M$2</c:f>
              <c:numCache>
                <c:formatCode>mmmm</c:formatCode>
                <c:ptCount val="12"/>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numCache>
            </c:numRef>
          </c:cat>
          <c:val>
            <c:numRef>
              <c:f>'8-BUDGET SUMMARY'!$B$5:$M$5</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638D-1549-ACAD-7F3C0FC829D9}"/>
            </c:ext>
          </c:extLst>
        </c:ser>
        <c:dLbls>
          <c:dLblPos val="inEnd"/>
          <c:showLegendKey val="0"/>
          <c:showVal val="1"/>
          <c:showCatName val="0"/>
          <c:showSerName val="0"/>
          <c:showPercent val="0"/>
          <c:showBubbleSize val="0"/>
        </c:dLbls>
        <c:gapWidth val="65"/>
        <c:axId val="1673130607"/>
        <c:axId val="1673132239"/>
      </c:barChart>
      <c:dateAx>
        <c:axId val="1673130607"/>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mmmm" sourceLinked="1"/>
        <c:majorTickMark val="none"/>
        <c:minorTickMark val="none"/>
        <c:tickLblPos val="low"/>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rgbClr val="FF0000"/>
                </a:solidFill>
                <a:latin typeface="+mn-lt"/>
                <a:ea typeface="+mn-ea"/>
                <a:cs typeface="+mn-cs"/>
              </a:defRPr>
            </a:pPr>
            <a:endParaRPr lang="en-US"/>
          </a:p>
        </c:txPr>
        <c:crossAx val="1673132239"/>
        <c:crosses val="autoZero"/>
        <c:auto val="1"/>
        <c:lblOffset val="100"/>
        <c:baseTimeUnit val="months"/>
      </c:dateAx>
      <c:valAx>
        <c:axId val="1673132239"/>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quot;$&quot;* #,##0_);_(&quot;$&quot;* \(#,##0\);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crossAx val="1673130607"/>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n-US"/>
        </a:p>
      </c:txPr>
    </c:legend>
    <c:plotVisOnly val="0"/>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Monthly Budget (Accumulating)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lineChart>
        <c:grouping val="standard"/>
        <c:varyColors val="0"/>
        <c:ser>
          <c:idx val="0"/>
          <c:order val="0"/>
          <c:tx>
            <c:strRef>
              <c:f>'8-BUDGET SUMMARY'!$A$10</c:f>
              <c:strCache>
                <c:ptCount val="1"/>
                <c:pt idx="0">
                  <c:v>Revenue</c:v>
                </c:pt>
              </c:strCache>
            </c:strRef>
          </c:tx>
          <c:spPr>
            <a:ln w="31750" cap="rnd">
              <a:solidFill>
                <a:srgbClr val="77AB3C"/>
              </a:solidFill>
              <a:round/>
            </a:ln>
            <a:effectLst/>
          </c:spPr>
          <c:marker>
            <c:symbol val="circle"/>
            <c:size val="10"/>
            <c:spPr>
              <a:solidFill>
                <a:srgbClr val="77AB3C"/>
              </a:solidFill>
              <a:ln>
                <a:solidFill>
                  <a:srgbClr val="77AB3C"/>
                </a:solidFill>
              </a:ln>
              <a:effectLst/>
            </c:spPr>
          </c:marker>
          <c:dLbls>
            <c:delete val="1"/>
          </c:dLbls>
          <c:cat>
            <c:numRef>
              <c:f>'8-BUDGET SUMMARY'!$B$9:$M$9</c:f>
              <c:numCache>
                <c:formatCode>mmmm</c:formatCode>
                <c:ptCount val="12"/>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numCache>
            </c:numRef>
          </c:cat>
          <c:val>
            <c:numRef>
              <c:f>'8-BUDGET SUMMARY'!$B$10:$M$10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088-6749-9B02-CB0D6DCF65F5}"/>
            </c:ext>
          </c:extLst>
        </c:ser>
        <c:ser>
          <c:idx val="1"/>
          <c:order val="1"/>
          <c:tx>
            <c:strRef>
              <c:f>'8-BUDGET SUMMARY'!$A$11</c:f>
              <c:strCache>
                <c:ptCount val="1"/>
                <c:pt idx="0">
                  <c:v>Expense</c:v>
                </c:pt>
              </c:strCache>
            </c:strRef>
          </c:tx>
          <c:spPr>
            <a:ln w="31750" cap="rnd">
              <a:solidFill>
                <a:schemeClr val="accent2"/>
              </a:solidFill>
              <a:round/>
            </a:ln>
            <a:effectLst/>
          </c:spPr>
          <c:marker>
            <c:symbol val="circle"/>
            <c:size val="10"/>
            <c:spPr>
              <a:solidFill>
                <a:srgbClr val="EDB141"/>
              </a:solidFill>
              <a:ln>
                <a:solidFill>
                  <a:srgbClr val="EDB141"/>
                </a:solidFill>
              </a:ln>
              <a:effectLst/>
            </c:spPr>
          </c:marker>
          <c:dLbls>
            <c:delete val="1"/>
          </c:dLbls>
          <c:cat>
            <c:numRef>
              <c:f>'8-BUDGET SUMMARY'!$B$9:$M$9</c:f>
              <c:numCache>
                <c:formatCode>mmmm</c:formatCode>
                <c:ptCount val="12"/>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numCache>
            </c:numRef>
          </c:cat>
          <c:val>
            <c:numRef>
              <c:f>'8-BUDGET SUMMARY'!$B$11:$M$11</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C088-6749-9B02-CB0D6DCF65F5}"/>
            </c:ext>
          </c:extLst>
        </c:ser>
        <c:ser>
          <c:idx val="2"/>
          <c:order val="2"/>
          <c:tx>
            <c:strRef>
              <c:f>'8-BUDGET SUMMARY'!$A$12</c:f>
              <c:strCache>
                <c:ptCount val="1"/>
                <c:pt idx="0">
                  <c:v>Net</c:v>
                </c:pt>
              </c:strCache>
            </c:strRef>
          </c:tx>
          <c:spPr>
            <a:ln w="31750" cap="rnd">
              <a:solidFill>
                <a:srgbClr val="173040"/>
              </a:solidFill>
              <a:round/>
            </a:ln>
            <a:effectLst/>
          </c:spPr>
          <c:marker>
            <c:symbol val="circle"/>
            <c:size val="17"/>
            <c:spPr>
              <a:solidFill>
                <a:srgbClr val="173040"/>
              </a:solidFill>
              <a:ln>
                <a:solidFill>
                  <a:srgbClr val="17304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17304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'8-BUDGET SUMMARY'!$B$9:$M$9</c:f>
              <c:numCache>
                <c:formatCode>mmmm</c:formatCode>
                <c:ptCount val="12"/>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numCache>
            </c:numRef>
          </c:cat>
          <c:val>
            <c:numRef>
              <c:f>'8-BUDGET SUMMARY'!$B$12:$M$12</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088-6749-9B02-CB0D6DCF65F5}"/>
            </c:ext>
          </c:extLst>
        </c:ser>
        <c:dLbls>
          <c:dLblPos val="ctr"/>
          <c:showLegendKey val="0"/>
          <c:showVal val="1"/>
          <c:showCatName val="0"/>
          <c:showSerName val="0"/>
          <c:showPercent val="0"/>
          <c:showBubbleSize val="0"/>
        </c:dLbls>
        <c:marker val="1"/>
        <c:smooth val="0"/>
        <c:axId val="1737808224"/>
        <c:axId val="1737695328"/>
      </c:lineChart>
      <c:dateAx>
        <c:axId val="1737808224"/>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mmmm" sourceLinked="1"/>
        <c:majorTickMark val="none"/>
        <c:minorTickMark val="none"/>
        <c:tickLblPos val="low"/>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rgbClr val="FF0000"/>
                </a:solidFill>
                <a:latin typeface="+mn-lt"/>
                <a:ea typeface="+mn-ea"/>
                <a:cs typeface="+mn-cs"/>
              </a:defRPr>
            </a:pPr>
            <a:endParaRPr lang="en-US"/>
          </a:p>
        </c:txPr>
        <c:crossAx val="1737695328"/>
        <c:crosses val="autoZero"/>
        <c:auto val="1"/>
        <c:lblOffset val="100"/>
        <c:baseTimeUnit val="months"/>
      </c:dateAx>
      <c:valAx>
        <c:axId val="1737695328"/>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quot;$&quot;* #,##0_);_(&quot;$&quot;* \(#,##0\);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crossAx val="173780822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n-US"/>
        </a:p>
      </c:txPr>
    </c:legend>
    <c:plotVisOnly val="0"/>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Sheet1!$A$2</c:f>
              <c:strCache>
                <c:ptCount val="1"/>
                <c:pt idx="0">
                  <c:v>Total Revenue</c:v>
                </c:pt>
              </c:strCache>
            </c:strRef>
          </c:tx>
          <c:spPr>
            <a:solidFill>
              <a:schemeClr val="accent1"/>
            </a:solidFill>
            <a:ln>
              <a:noFill/>
            </a:ln>
            <a:effectLst/>
          </c:spPr>
          <c:invertIfNegative val="0"/>
          <c:cat>
            <c:numRef>
              <c:f>Sheet1!$E$1:$M$1</c:f>
              <c:numCache>
                <c:formatCode>mmm\-yy</c:formatCode>
                <c:ptCount val="9"/>
                <c:pt idx="0">
                  <c:v>43922</c:v>
                </c:pt>
                <c:pt idx="1">
                  <c:v>43952</c:v>
                </c:pt>
                <c:pt idx="2">
                  <c:v>43983</c:v>
                </c:pt>
                <c:pt idx="3">
                  <c:v>44013</c:v>
                </c:pt>
                <c:pt idx="4">
                  <c:v>44044</c:v>
                </c:pt>
                <c:pt idx="5">
                  <c:v>44075</c:v>
                </c:pt>
                <c:pt idx="6">
                  <c:v>44105</c:v>
                </c:pt>
                <c:pt idx="7">
                  <c:v>44136</c:v>
                </c:pt>
                <c:pt idx="8">
                  <c:v>44166</c:v>
                </c:pt>
              </c:numCache>
            </c:numRef>
          </c:cat>
          <c:val>
            <c:numRef>
              <c:f>Sheet1!$E$2:$M$2</c:f>
              <c:numCache>
                <c:formatCode>_("$"* #,##0_);_("$"* \(#,##0\);_("$"* "-"??_);_(@_)</c:formatCode>
                <c:ptCount val="9"/>
                <c:pt idx="0">
                  <c:v>12000</c:v>
                </c:pt>
                <c:pt idx="1">
                  <c:v>12000</c:v>
                </c:pt>
                <c:pt idx="2">
                  <c:v>12000</c:v>
                </c:pt>
                <c:pt idx="3">
                  <c:v>12000</c:v>
                </c:pt>
                <c:pt idx="4">
                  <c:v>12000</c:v>
                </c:pt>
                <c:pt idx="5">
                  <c:v>12000</c:v>
                </c:pt>
                <c:pt idx="6">
                  <c:v>12000</c:v>
                </c:pt>
                <c:pt idx="7">
                  <c:v>12000</c:v>
                </c:pt>
                <c:pt idx="8">
                  <c:v>12000</c:v>
                </c:pt>
              </c:numCache>
            </c:numRef>
          </c:val>
          <c:extLst>
            <c:ext xmlns:c16="http://schemas.microsoft.com/office/drawing/2014/chart" uri="{C3380CC4-5D6E-409C-BE32-E72D297353CC}">
              <c16:uniqueId val="{00000000-C098-374F-BF4B-29141F857EB6}"/>
            </c:ext>
          </c:extLst>
        </c:ser>
        <c:ser>
          <c:idx val="1"/>
          <c:order val="1"/>
          <c:tx>
            <c:strRef>
              <c:f>Sheet1!$A$3</c:f>
              <c:strCache>
                <c:ptCount val="1"/>
                <c:pt idx="0">
                  <c:v>Total Wages</c:v>
                </c:pt>
              </c:strCache>
            </c:strRef>
          </c:tx>
          <c:spPr>
            <a:solidFill>
              <a:schemeClr val="accent2"/>
            </a:solidFill>
            <a:ln>
              <a:noFill/>
            </a:ln>
            <a:effectLst/>
          </c:spPr>
          <c:invertIfNegative val="0"/>
          <c:cat>
            <c:numRef>
              <c:f>Sheet1!$E$1:$M$1</c:f>
              <c:numCache>
                <c:formatCode>mmm\-yy</c:formatCode>
                <c:ptCount val="9"/>
                <c:pt idx="0">
                  <c:v>43922</c:v>
                </c:pt>
                <c:pt idx="1">
                  <c:v>43952</c:v>
                </c:pt>
                <c:pt idx="2">
                  <c:v>43983</c:v>
                </c:pt>
                <c:pt idx="3">
                  <c:v>44013</c:v>
                </c:pt>
                <c:pt idx="4">
                  <c:v>44044</c:v>
                </c:pt>
                <c:pt idx="5">
                  <c:v>44075</c:v>
                </c:pt>
                <c:pt idx="6">
                  <c:v>44105</c:v>
                </c:pt>
                <c:pt idx="7">
                  <c:v>44136</c:v>
                </c:pt>
                <c:pt idx="8">
                  <c:v>44166</c:v>
                </c:pt>
              </c:numCache>
            </c:numRef>
          </c:cat>
          <c:val>
            <c:numRef>
              <c:f>Sheet1!$E$3:$M$3</c:f>
              <c:numCache>
                <c:formatCode>_("$"* #,##0_);_("$"* \(#,##0\);_("$"* "-"??_);_(@_)</c:formatCode>
                <c:ptCount val="9"/>
                <c:pt idx="0">
                  <c:v>6000</c:v>
                </c:pt>
                <c:pt idx="1">
                  <c:v>6000</c:v>
                </c:pt>
                <c:pt idx="2">
                  <c:v>6000</c:v>
                </c:pt>
                <c:pt idx="3">
                  <c:v>6000</c:v>
                </c:pt>
                <c:pt idx="4">
                  <c:v>6000</c:v>
                </c:pt>
                <c:pt idx="5">
                  <c:v>6000</c:v>
                </c:pt>
                <c:pt idx="6">
                  <c:v>6000</c:v>
                </c:pt>
                <c:pt idx="7">
                  <c:v>6000</c:v>
                </c:pt>
                <c:pt idx="8">
                  <c:v>6000</c:v>
                </c:pt>
              </c:numCache>
            </c:numRef>
          </c:val>
          <c:extLst>
            <c:ext xmlns:c16="http://schemas.microsoft.com/office/drawing/2014/chart" uri="{C3380CC4-5D6E-409C-BE32-E72D297353CC}">
              <c16:uniqueId val="{00000001-C098-374F-BF4B-29141F857EB6}"/>
            </c:ext>
          </c:extLst>
        </c:ser>
        <c:ser>
          <c:idx val="2"/>
          <c:order val="2"/>
          <c:tx>
            <c:strRef>
              <c:f>Sheet1!$A$4</c:f>
              <c:strCache>
                <c:ptCount val="1"/>
                <c:pt idx="0">
                  <c:v>Total Benefits</c:v>
                </c:pt>
              </c:strCache>
            </c:strRef>
          </c:tx>
          <c:spPr>
            <a:solidFill>
              <a:schemeClr val="accent3"/>
            </a:solidFill>
            <a:ln>
              <a:noFill/>
            </a:ln>
            <a:effectLst/>
          </c:spPr>
          <c:invertIfNegative val="0"/>
          <c:cat>
            <c:numRef>
              <c:f>Sheet1!$E$1:$M$1</c:f>
              <c:numCache>
                <c:formatCode>mmm\-yy</c:formatCode>
                <c:ptCount val="9"/>
                <c:pt idx="0">
                  <c:v>43922</c:v>
                </c:pt>
                <c:pt idx="1">
                  <c:v>43952</c:v>
                </c:pt>
                <c:pt idx="2">
                  <c:v>43983</c:v>
                </c:pt>
                <c:pt idx="3">
                  <c:v>44013</c:v>
                </c:pt>
                <c:pt idx="4">
                  <c:v>44044</c:v>
                </c:pt>
                <c:pt idx="5">
                  <c:v>44075</c:v>
                </c:pt>
                <c:pt idx="6">
                  <c:v>44105</c:v>
                </c:pt>
                <c:pt idx="7">
                  <c:v>44136</c:v>
                </c:pt>
                <c:pt idx="8">
                  <c:v>44166</c:v>
                </c:pt>
              </c:numCache>
            </c:numRef>
          </c:cat>
          <c:val>
            <c:numRef>
              <c:f>Sheet1!$E$4:$M$4</c:f>
              <c:numCache>
                <c:formatCode>_("$"* #,##0_);_("$"* \(#,##0\);_("$"* "-"??_);_(@_)</c:formatCode>
                <c:ptCount val="9"/>
                <c:pt idx="0">
                  <c:v>1000</c:v>
                </c:pt>
                <c:pt idx="1">
                  <c:v>1000</c:v>
                </c:pt>
                <c:pt idx="2">
                  <c:v>1000</c:v>
                </c:pt>
                <c:pt idx="3">
                  <c:v>1000</c:v>
                </c:pt>
                <c:pt idx="4">
                  <c:v>1000</c:v>
                </c:pt>
                <c:pt idx="5">
                  <c:v>1000</c:v>
                </c:pt>
                <c:pt idx="6">
                  <c:v>1000</c:v>
                </c:pt>
                <c:pt idx="7">
                  <c:v>1000</c:v>
                </c:pt>
                <c:pt idx="8">
                  <c:v>1000</c:v>
                </c:pt>
              </c:numCache>
            </c:numRef>
          </c:val>
          <c:extLst>
            <c:ext xmlns:c16="http://schemas.microsoft.com/office/drawing/2014/chart" uri="{C3380CC4-5D6E-409C-BE32-E72D297353CC}">
              <c16:uniqueId val="{00000002-C098-374F-BF4B-29141F857EB6}"/>
            </c:ext>
          </c:extLst>
        </c:ser>
        <c:ser>
          <c:idx val="3"/>
          <c:order val="3"/>
          <c:tx>
            <c:strRef>
              <c:f>Sheet1!$A$5</c:f>
              <c:strCache>
                <c:ptCount val="1"/>
                <c:pt idx="0">
                  <c:v>Total Personnel Expense</c:v>
                </c:pt>
              </c:strCache>
            </c:strRef>
          </c:tx>
          <c:spPr>
            <a:solidFill>
              <a:schemeClr val="accent4"/>
            </a:solidFill>
            <a:ln>
              <a:noFill/>
            </a:ln>
            <a:effectLst/>
          </c:spPr>
          <c:invertIfNegative val="0"/>
          <c:cat>
            <c:numRef>
              <c:f>Sheet1!$E$1:$M$1</c:f>
              <c:numCache>
                <c:formatCode>mmm\-yy</c:formatCode>
                <c:ptCount val="9"/>
                <c:pt idx="0">
                  <c:v>43922</c:v>
                </c:pt>
                <c:pt idx="1">
                  <c:v>43952</c:v>
                </c:pt>
                <c:pt idx="2">
                  <c:v>43983</c:v>
                </c:pt>
                <c:pt idx="3">
                  <c:v>44013</c:v>
                </c:pt>
                <c:pt idx="4">
                  <c:v>44044</c:v>
                </c:pt>
                <c:pt idx="5">
                  <c:v>44075</c:v>
                </c:pt>
                <c:pt idx="6">
                  <c:v>44105</c:v>
                </c:pt>
                <c:pt idx="7">
                  <c:v>44136</c:v>
                </c:pt>
                <c:pt idx="8">
                  <c:v>44166</c:v>
                </c:pt>
              </c:numCache>
            </c:numRef>
          </c:cat>
          <c:val>
            <c:numRef>
              <c:f>Sheet1!$E$5:$M$5</c:f>
              <c:numCache>
                <c:formatCode>_("$"* #,##0_);_("$"* \(#,##0\);_("$"* "-"??_);_(@_)</c:formatCode>
                <c:ptCount val="9"/>
                <c:pt idx="0">
                  <c:v>7000</c:v>
                </c:pt>
                <c:pt idx="1">
                  <c:v>7000</c:v>
                </c:pt>
                <c:pt idx="2">
                  <c:v>7000</c:v>
                </c:pt>
                <c:pt idx="3">
                  <c:v>7000</c:v>
                </c:pt>
                <c:pt idx="4">
                  <c:v>7000</c:v>
                </c:pt>
                <c:pt idx="5">
                  <c:v>7000</c:v>
                </c:pt>
                <c:pt idx="6">
                  <c:v>7000</c:v>
                </c:pt>
                <c:pt idx="7">
                  <c:v>7000</c:v>
                </c:pt>
                <c:pt idx="8">
                  <c:v>7000</c:v>
                </c:pt>
              </c:numCache>
            </c:numRef>
          </c:val>
          <c:extLst>
            <c:ext xmlns:c16="http://schemas.microsoft.com/office/drawing/2014/chart" uri="{C3380CC4-5D6E-409C-BE32-E72D297353CC}">
              <c16:uniqueId val="{00000003-C098-374F-BF4B-29141F857EB6}"/>
            </c:ext>
          </c:extLst>
        </c:ser>
        <c:ser>
          <c:idx val="4"/>
          <c:order val="4"/>
          <c:tx>
            <c:strRef>
              <c:f>Sheet1!$A$6</c:f>
              <c:strCache>
                <c:ptCount val="1"/>
                <c:pt idx="0">
                  <c:v>Total Non-Labor Expense</c:v>
                </c:pt>
              </c:strCache>
            </c:strRef>
          </c:tx>
          <c:spPr>
            <a:solidFill>
              <a:schemeClr val="accent5"/>
            </a:solidFill>
            <a:ln>
              <a:noFill/>
            </a:ln>
            <a:effectLst/>
          </c:spPr>
          <c:invertIfNegative val="0"/>
          <c:cat>
            <c:numRef>
              <c:f>Sheet1!$E$1:$M$1</c:f>
              <c:numCache>
                <c:formatCode>mmm\-yy</c:formatCode>
                <c:ptCount val="9"/>
                <c:pt idx="0">
                  <c:v>43922</c:v>
                </c:pt>
                <c:pt idx="1">
                  <c:v>43952</c:v>
                </c:pt>
                <c:pt idx="2">
                  <c:v>43983</c:v>
                </c:pt>
                <c:pt idx="3">
                  <c:v>44013</c:v>
                </c:pt>
                <c:pt idx="4">
                  <c:v>44044</c:v>
                </c:pt>
                <c:pt idx="5">
                  <c:v>44075</c:v>
                </c:pt>
                <c:pt idx="6">
                  <c:v>44105</c:v>
                </c:pt>
                <c:pt idx="7">
                  <c:v>44136</c:v>
                </c:pt>
                <c:pt idx="8">
                  <c:v>44166</c:v>
                </c:pt>
              </c:numCache>
            </c:numRef>
          </c:cat>
          <c:val>
            <c:numRef>
              <c:f>Sheet1!$E$6:$M$6</c:f>
              <c:numCache>
                <c:formatCode>_("$"* #,##0_);_("$"* \(#,##0\);_("$"* "-"??_);_(@_)</c:formatCode>
                <c:ptCount val="9"/>
                <c:pt idx="0">
                  <c:v>4000</c:v>
                </c:pt>
                <c:pt idx="1">
                  <c:v>4000</c:v>
                </c:pt>
                <c:pt idx="2">
                  <c:v>4000</c:v>
                </c:pt>
                <c:pt idx="3">
                  <c:v>4000</c:v>
                </c:pt>
                <c:pt idx="4">
                  <c:v>4000</c:v>
                </c:pt>
                <c:pt idx="5">
                  <c:v>4000</c:v>
                </c:pt>
                <c:pt idx="6">
                  <c:v>4000</c:v>
                </c:pt>
                <c:pt idx="7">
                  <c:v>4000</c:v>
                </c:pt>
                <c:pt idx="8">
                  <c:v>4000</c:v>
                </c:pt>
              </c:numCache>
            </c:numRef>
          </c:val>
          <c:extLst>
            <c:ext xmlns:c16="http://schemas.microsoft.com/office/drawing/2014/chart" uri="{C3380CC4-5D6E-409C-BE32-E72D297353CC}">
              <c16:uniqueId val="{00000004-C098-374F-BF4B-29141F857EB6}"/>
            </c:ext>
          </c:extLst>
        </c:ser>
        <c:dLbls>
          <c:showLegendKey val="0"/>
          <c:showVal val="0"/>
          <c:showCatName val="0"/>
          <c:showSerName val="0"/>
          <c:showPercent val="0"/>
          <c:showBubbleSize val="0"/>
        </c:dLbls>
        <c:gapWidth val="219"/>
        <c:overlap val="-27"/>
        <c:axId val="1720762816"/>
        <c:axId val="1720764448"/>
      </c:barChart>
      <c:lineChart>
        <c:grouping val="standard"/>
        <c:varyColors val="0"/>
        <c:ser>
          <c:idx val="5"/>
          <c:order val="5"/>
          <c:tx>
            <c:strRef>
              <c:f>Sheet1!$A$7</c:f>
              <c:strCache>
                <c:ptCount val="1"/>
                <c:pt idx="0">
                  <c:v>Total Expenses</c:v>
                </c:pt>
              </c:strCache>
            </c:strRef>
          </c:tx>
          <c:spPr>
            <a:ln w="28575" cap="rnd">
              <a:solidFill>
                <a:schemeClr val="accent6"/>
              </a:solidFill>
              <a:round/>
            </a:ln>
            <a:effectLst/>
          </c:spPr>
          <c:marker>
            <c:symbol val="none"/>
          </c:marker>
          <c:cat>
            <c:numRef>
              <c:f>Sheet1!$E$1:$M$1</c:f>
              <c:numCache>
                <c:formatCode>mmm\-yy</c:formatCode>
                <c:ptCount val="9"/>
                <c:pt idx="0">
                  <c:v>43922</c:v>
                </c:pt>
                <c:pt idx="1">
                  <c:v>43952</c:v>
                </c:pt>
                <c:pt idx="2">
                  <c:v>43983</c:v>
                </c:pt>
                <c:pt idx="3">
                  <c:v>44013</c:v>
                </c:pt>
                <c:pt idx="4">
                  <c:v>44044</c:v>
                </c:pt>
                <c:pt idx="5">
                  <c:v>44075</c:v>
                </c:pt>
                <c:pt idx="6">
                  <c:v>44105</c:v>
                </c:pt>
                <c:pt idx="7">
                  <c:v>44136</c:v>
                </c:pt>
                <c:pt idx="8">
                  <c:v>44166</c:v>
                </c:pt>
              </c:numCache>
            </c:numRef>
          </c:cat>
          <c:val>
            <c:numRef>
              <c:f>Sheet1!$E$7:$M$7</c:f>
              <c:numCache>
                <c:formatCode>_("$"* #,##0_);_("$"* \(#,##0\);_("$"* "-"??_);_(@_)</c:formatCode>
                <c:ptCount val="9"/>
                <c:pt idx="0">
                  <c:v>11000</c:v>
                </c:pt>
                <c:pt idx="1">
                  <c:v>11000</c:v>
                </c:pt>
                <c:pt idx="2">
                  <c:v>11000</c:v>
                </c:pt>
                <c:pt idx="3">
                  <c:v>11000</c:v>
                </c:pt>
                <c:pt idx="4">
                  <c:v>11000</c:v>
                </c:pt>
                <c:pt idx="5">
                  <c:v>11000</c:v>
                </c:pt>
                <c:pt idx="6">
                  <c:v>11000</c:v>
                </c:pt>
                <c:pt idx="7">
                  <c:v>11000</c:v>
                </c:pt>
                <c:pt idx="8">
                  <c:v>11000</c:v>
                </c:pt>
              </c:numCache>
            </c:numRef>
          </c:val>
          <c:smooth val="0"/>
          <c:extLst>
            <c:ext xmlns:c16="http://schemas.microsoft.com/office/drawing/2014/chart" uri="{C3380CC4-5D6E-409C-BE32-E72D297353CC}">
              <c16:uniqueId val="{00000005-C098-374F-BF4B-29141F857EB6}"/>
            </c:ext>
          </c:extLst>
        </c:ser>
        <c:dLbls>
          <c:showLegendKey val="0"/>
          <c:showVal val="0"/>
          <c:showCatName val="0"/>
          <c:showSerName val="0"/>
          <c:showPercent val="0"/>
          <c:showBubbleSize val="0"/>
        </c:dLbls>
        <c:marker val="1"/>
        <c:smooth val="0"/>
        <c:axId val="1720762816"/>
        <c:axId val="1720764448"/>
      </c:lineChart>
      <c:dateAx>
        <c:axId val="172076281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0764448"/>
        <c:crosses val="autoZero"/>
        <c:auto val="1"/>
        <c:lblOffset val="100"/>
        <c:baseTimeUnit val="months"/>
      </c:dateAx>
      <c:valAx>
        <c:axId val="172076444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0762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165100</xdr:rowOff>
    </xdr:from>
    <xdr:to>
      <xdr:col>3</xdr:col>
      <xdr:colOff>838200</xdr:colOff>
      <xdr:row>7</xdr:row>
      <xdr:rowOff>211667</xdr:rowOff>
    </xdr:to>
    <xdr:pic>
      <xdr:nvPicPr>
        <xdr:cNvPr id="2" name="Picture 1">
          <a:extLst>
            <a:ext uri="{FF2B5EF4-FFF2-40B4-BE49-F238E27FC236}">
              <a16:creationId xmlns:a16="http://schemas.microsoft.com/office/drawing/2014/main" id="{2F4357E0-26DD-D44F-A211-AE2CE47D77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5100"/>
          <a:ext cx="3302000" cy="15705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1016000</xdr:colOff>
      <xdr:row>9</xdr:row>
      <xdr:rowOff>25400</xdr:rowOff>
    </xdr:from>
    <xdr:to>
      <xdr:col>4</xdr:col>
      <xdr:colOff>482600</xdr:colOff>
      <xdr:row>12</xdr:row>
      <xdr:rowOff>101600</xdr:rowOff>
    </xdr:to>
    <xdr:sp macro="" textlink="">
      <xdr:nvSpPr>
        <xdr:cNvPr id="2" name="TextBox 1">
          <a:extLst>
            <a:ext uri="{FF2B5EF4-FFF2-40B4-BE49-F238E27FC236}">
              <a16:creationId xmlns:a16="http://schemas.microsoft.com/office/drawing/2014/main" id="{5BE62C04-2D4F-2C41-8935-AD64BCD6794C}"/>
            </a:ext>
          </a:extLst>
        </xdr:cNvPr>
        <xdr:cNvSpPr txBox="1"/>
      </xdr:nvSpPr>
      <xdr:spPr>
        <a:xfrm>
          <a:off x="4902200" y="2857500"/>
          <a:ext cx="2120900"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Bradley Hand" pitchFamily="2" charset="77"/>
            </a:rPr>
            <a:t>Do this First.</a:t>
          </a:r>
        </a:p>
      </xdr:txBody>
    </xdr:sp>
    <xdr:clientData/>
  </xdr:twoCellAnchor>
  <xdr:twoCellAnchor>
    <xdr:from>
      <xdr:col>1</xdr:col>
      <xdr:colOff>990600</xdr:colOff>
      <xdr:row>5</xdr:row>
      <xdr:rowOff>228600</xdr:rowOff>
    </xdr:from>
    <xdr:to>
      <xdr:col>3</xdr:col>
      <xdr:colOff>736600</xdr:colOff>
      <xdr:row>12</xdr:row>
      <xdr:rowOff>12700</xdr:rowOff>
    </xdr:to>
    <xdr:sp macro="" textlink="">
      <xdr:nvSpPr>
        <xdr:cNvPr id="3" name="Arc 2">
          <a:extLst>
            <a:ext uri="{FF2B5EF4-FFF2-40B4-BE49-F238E27FC236}">
              <a16:creationId xmlns:a16="http://schemas.microsoft.com/office/drawing/2014/main" id="{56F6A0E8-4B7F-B841-A6FA-6F78C1C656A7}"/>
            </a:ext>
          </a:extLst>
        </xdr:cNvPr>
        <xdr:cNvSpPr/>
      </xdr:nvSpPr>
      <xdr:spPr>
        <a:xfrm>
          <a:off x="3632200" y="1943100"/>
          <a:ext cx="2120900" cy="1701800"/>
        </a:xfrm>
        <a:prstGeom prst="arc">
          <a:avLst/>
        </a:prstGeom>
        <a:ln w="31750">
          <a:solidFill>
            <a:srgbClr val="C00000"/>
          </a:solidFill>
          <a:headEnd type="triangle" w="lg" len="med"/>
          <a:extLst>
            <a:ext uri="{C807C97D-BFC1-408E-A445-0C87EB9F89A2}">
              <ask:lineSketchStyleProps xmlns:ask="http://schemas.microsoft.com/office/drawing/2018/sketchyshapes" sd="1219033472">
                <a:custGeom>
                  <a:avLst/>
                  <a:gdLst>
                    <a:gd name="connsiteX0" fmla="*/ 1060450 w 2120900"/>
                    <a:gd name="connsiteY0" fmla="*/ 0 h 1701800"/>
                    <a:gd name="connsiteX1" fmla="*/ 2120900 w 2120900"/>
                    <a:gd name="connsiteY1" fmla="*/ 850900 h 1701800"/>
                    <a:gd name="connsiteX2" fmla="*/ 1569466 w 2120900"/>
                    <a:gd name="connsiteY2" fmla="*/ 850900 h 1701800"/>
                    <a:gd name="connsiteX3" fmla="*/ 1060450 w 2120900"/>
                    <a:gd name="connsiteY3" fmla="*/ 850900 h 1701800"/>
                    <a:gd name="connsiteX4" fmla="*/ 1060450 w 2120900"/>
                    <a:gd name="connsiteY4" fmla="*/ 442468 h 1701800"/>
                    <a:gd name="connsiteX5" fmla="*/ 1060450 w 2120900"/>
                    <a:gd name="connsiteY5" fmla="*/ 0 h 1701800"/>
                    <a:gd name="connsiteX0" fmla="*/ 1060450 w 2120900"/>
                    <a:gd name="connsiteY0" fmla="*/ 0 h 1701800"/>
                    <a:gd name="connsiteX1" fmla="*/ 2120900 w 2120900"/>
                    <a:gd name="connsiteY1" fmla="*/ 850900 h 1701800"/>
                  </a:gdLst>
                  <a:ahLst/>
                  <a:cxnLst>
                    <a:cxn ang="0">
                      <a:pos x="connsiteX0" y="connsiteY0"/>
                    </a:cxn>
                    <a:cxn ang="0">
                      <a:pos x="connsiteX1" y="connsiteY1"/>
                    </a:cxn>
                  </a:cxnLst>
                  <a:rect l="l" t="t" r="r" b="b"/>
                  <a:pathLst>
                    <a:path w="2120900" h="1701800" stroke="0" extrusionOk="0">
                      <a:moveTo>
                        <a:pt x="1060450" y="0"/>
                      </a:moveTo>
                      <a:cubicBezTo>
                        <a:pt x="1584711" y="-37878"/>
                        <a:pt x="2052998" y="406446"/>
                        <a:pt x="2120900" y="850900"/>
                      </a:cubicBezTo>
                      <a:cubicBezTo>
                        <a:pt x="1963332" y="868725"/>
                        <a:pt x="1744593" y="869988"/>
                        <a:pt x="1569466" y="850900"/>
                      </a:cubicBezTo>
                      <a:cubicBezTo>
                        <a:pt x="1394339" y="831812"/>
                        <a:pt x="1309883" y="843307"/>
                        <a:pt x="1060450" y="850900"/>
                      </a:cubicBezTo>
                      <a:cubicBezTo>
                        <a:pt x="1049910" y="739563"/>
                        <a:pt x="1064303" y="561715"/>
                        <a:pt x="1060450" y="442468"/>
                      </a:cubicBezTo>
                      <a:cubicBezTo>
                        <a:pt x="1056597" y="323221"/>
                        <a:pt x="1048242" y="217145"/>
                        <a:pt x="1060450" y="0"/>
                      </a:cubicBezTo>
                      <a:close/>
                    </a:path>
                    <a:path w="2120900" h="1701800" fill="none" extrusionOk="0">
                      <a:moveTo>
                        <a:pt x="1060450" y="0"/>
                      </a:moveTo>
                      <a:cubicBezTo>
                        <a:pt x="1592030" y="-8283"/>
                        <a:pt x="2098965" y="401613"/>
                        <a:pt x="2120900" y="850900"/>
                      </a:cubicBezTo>
                    </a:path>
                  </a:pathLst>
                </a:custGeom>
                <ask:type>
                  <ask:lineSketchNone/>
                </ask:type>
              </ask:lineSketchStyleProps>
            </a:ext>
          </a:extLs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457200</xdr:colOff>
      <xdr:row>15</xdr:row>
      <xdr:rowOff>76200</xdr:rowOff>
    </xdr:from>
    <xdr:to>
      <xdr:col>6</xdr:col>
      <xdr:colOff>127000</xdr:colOff>
      <xdr:row>18</xdr:row>
      <xdr:rowOff>152400</xdr:rowOff>
    </xdr:to>
    <xdr:sp macro="" textlink="">
      <xdr:nvSpPr>
        <xdr:cNvPr id="4" name="TextBox 3">
          <a:extLst>
            <a:ext uri="{FF2B5EF4-FFF2-40B4-BE49-F238E27FC236}">
              <a16:creationId xmlns:a16="http://schemas.microsoft.com/office/drawing/2014/main" id="{BCD93A95-3A0C-9D48-8CE3-F8BE2802038D}"/>
            </a:ext>
          </a:extLst>
        </xdr:cNvPr>
        <xdr:cNvSpPr txBox="1"/>
      </xdr:nvSpPr>
      <xdr:spPr>
        <a:xfrm>
          <a:off x="6997700" y="4508500"/>
          <a:ext cx="2362200"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Bradley Hand" pitchFamily="2" charset="77"/>
            </a:rPr>
            <a:t>Do this Second.</a:t>
          </a:r>
        </a:p>
      </xdr:txBody>
    </xdr:sp>
    <xdr:clientData/>
  </xdr:twoCellAnchor>
  <xdr:twoCellAnchor>
    <xdr:from>
      <xdr:col>3</xdr:col>
      <xdr:colOff>1047750</xdr:colOff>
      <xdr:row>16</xdr:row>
      <xdr:rowOff>57150</xdr:rowOff>
    </xdr:from>
    <xdr:to>
      <xdr:col>4</xdr:col>
      <xdr:colOff>1225550</xdr:colOff>
      <xdr:row>22</xdr:row>
      <xdr:rowOff>19050</xdr:rowOff>
    </xdr:to>
    <xdr:sp macro="" textlink="">
      <xdr:nvSpPr>
        <xdr:cNvPr id="5" name="Arc 4">
          <a:extLst>
            <a:ext uri="{FF2B5EF4-FFF2-40B4-BE49-F238E27FC236}">
              <a16:creationId xmlns:a16="http://schemas.microsoft.com/office/drawing/2014/main" id="{568BB49B-C07C-5747-BDD7-4EBBB2356B03}"/>
            </a:ext>
          </a:extLst>
        </xdr:cNvPr>
        <xdr:cNvSpPr/>
      </xdr:nvSpPr>
      <xdr:spPr>
        <a:xfrm rot="16200000">
          <a:off x="5854700" y="4965700"/>
          <a:ext cx="2120900" cy="1701800"/>
        </a:xfrm>
        <a:prstGeom prst="arc">
          <a:avLst/>
        </a:prstGeom>
        <a:ln w="31750">
          <a:solidFill>
            <a:srgbClr val="C00000"/>
          </a:solidFill>
          <a:headEnd type="triangle" w="lg" len="med"/>
          <a:extLst>
            <a:ext uri="{C807C97D-BFC1-408E-A445-0C87EB9F89A2}">
              <ask:lineSketchStyleProps xmlns:ask="http://schemas.microsoft.com/office/drawing/2018/sketchyshapes" sd="1219033472">
                <a:custGeom>
                  <a:avLst/>
                  <a:gdLst>
                    <a:gd name="connsiteX0" fmla="*/ 1060450 w 2120900"/>
                    <a:gd name="connsiteY0" fmla="*/ 0 h 1701800"/>
                    <a:gd name="connsiteX1" fmla="*/ 2120900 w 2120900"/>
                    <a:gd name="connsiteY1" fmla="*/ 850900 h 1701800"/>
                    <a:gd name="connsiteX2" fmla="*/ 1569466 w 2120900"/>
                    <a:gd name="connsiteY2" fmla="*/ 850900 h 1701800"/>
                    <a:gd name="connsiteX3" fmla="*/ 1060450 w 2120900"/>
                    <a:gd name="connsiteY3" fmla="*/ 850900 h 1701800"/>
                    <a:gd name="connsiteX4" fmla="*/ 1060450 w 2120900"/>
                    <a:gd name="connsiteY4" fmla="*/ 442468 h 1701800"/>
                    <a:gd name="connsiteX5" fmla="*/ 1060450 w 2120900"/>
                    <a:gd name="connsiteY5" fmla="*/ 0 h 1701800"/>
                    <a:gd name="connsiteX0" fmla="*/ 1060450 w 2120900"/>
                    <a:gd name="connsiteY0" fmla="*/ 0 h 1701800"/>
                    <a:gd name="connsiteX1" fmla="*/ 2120900 w 2120900"/>
                    <a:gd name="connsiteY1" fmla="*/ 850900 h 1701800"/>
                  </a:gdLst>
                  <a:ahLst/>
                  <a:cxnLst>
                    <a:cxn ang="0">
                      <a:pos x="connsiteX0" y="connsiteY0"/>
                    </a:cxn>
                    <a:cxn ang="0">
                      <a:pos x="connsiteX1" y="connsiteY1"/>
                    </a:cxn>
                  </a:cxnLst>
                  <a:rect l="l" t="t" r="r" b="b"/>
                  <a:pathLst>
                    <a:path w="2120900" h="1701800" stroke="0" extrusionOk="0">
                      <a:moveTo>
                        <a:pt x="1060450" y="0"/>
                      </a:moveTo>
                      <a:cubicBezTo>
                        <a:pt x="1584711" y="-37878"/>
                        <a:pt x="2052998" y="406446"/>
                        <a:pt x="2120900" y="850900"/>
                      </a:cubicBezTo>
                      <a:cubicBezTo>
                        <a:pt x="1963332" y="868725"/>
                        <a:pt x="1744593" y="869988"/>
                        <a:pt x="1569466" y="850900"/>
                      </a:cubicBezTo>
                      <a:cubicBezTo>
                        <a:pt x="1394339" y="831812"/>
                        <a:pt x="1309883" y="843307"/>
                        <a:pt x="1060450" y="850900"/>
                      </a:cubicBezTo>
                      <a:cubicBezTo>
                        <a:pt x="1049910" y="739563"/>
                        <a:pt x="1064303" y="561715"/>
                        <a:pt x="1060450" y="442468"/>
                      </a:cubicBezTo>
                      <a:cubicBezTo>
                        <a:pt x="1056597" y="323221"/>
                        <a:pt x="1048242" y="217145"/>
                        <a:pt x="1060450" y="0"/>
                      </a:cubicBezTo>
                      <a:close/>
                    </a:path>
                    <a:path w="2120900" h="1701800" fill="none" extrusionOk="0">
                      <a:moveTo>
                        <a:pt x="1060450" y="0"/>
                      </a:moveTo>
                      <a:cubicBezTo>
                        <a:pt x="1592030" y="-8283"/>
                        <a:pt x="2098965" y="401613"/>
                        <a:pt x="2120900" y="850900"/>
                      </a:cubicBezTo>
                    </a:path>
                  </a:pathLst>
                </a:custGeom>
                <ask:type>
                  <ask:lineSketchNone/>
                </ask:type>
              </ask:lineSketchStyleProps>
            </a:ext>
          </a:extLs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933450</xdr:colOff>
      <xdr:row>6</xdr:row>
      <xdr:rowOff>0</xdr:rowOff>
    </xdr:from>
    <xdr:to>
      <xdr:col>9</xdr:col>
      <xdr:colOff>63500</xdr:colOff>
      <xdr:row>11</xdr:row>
      <xdr:rowOff>12700</xdr:rowOff>
    </xdr:to>
    <xdr:sp macro="" textlink="">
      <xdr:nvSpPr>
        <xdr:cNvPr id="6" name="TextBox 5">
          <a:extLst>
            <a:ext uri="{FF2B5EF4-FFF2-40B4-BE49-F238E27FC236}">
              <a16:creationId xmlns:a16="http://schemas.microsoft.com/office/drawing/2014/main" id="{8B4670D4-E11B-B040-8F61-13F0E8CDD77F}"/>
            </a:ext>
          </a:extLst>
        </xdr:cNvPr>
        <xdr:cNvSpPr txBox="1"/>
      </xdr:nvSpPr>
      <xdr:spPr>
        <a:xfrm>
          <a:off x="10166350" y="2032000"/>
          <a:ext cx="2724150" cy="1346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Bradley Hand" pitchFamily="2" charset="77"/>
            </a:rPr>
            <a:t>Running Totals of Personnel</a:t>
          </a:r>
          <a:r>
            <a:rPr lang="en-US" sz="2400" b="1" baseline="0">
              <a:solidFill>
                <a:srgbClr val="C00000"/>
              </a:solidFill>
              <a:latin typeface="Bradley Hand" pitchFamily="2" charset="77"/>
            </a:rPr>
            <a:t> Costs Shown Here.</a:t>
          </a:r>
          <a:endParaRPr lang="en-US" sz="2400" b="1">
            <a:solidFill>
              <a:srgbClr val="C00000"/>
            </a:solidFill>
            <a:latin typeface="Bradley Hand" pitchFamily="2" charset="77"/>
          </a:endParaRPr>
        </a:p>
      </xdr:txBody>
    </xdr:sp>
    <xdr:clientData/>
  </xdr:twoCellAnchor>
  <xdr:twoCellAnchor>
    <xdr:from>
      <xdr:col>5</xdr:col>
      <xdr:colOff>425450</xdr:colOff>
      <xdr:row>3</xdr:row>
      <xdr:rowOff>50800</xdr:rowOff>
    </xdr:from>
    <xdr:to>
      <xdr:col>6</xdr:col>
      <xdr:colOff>1301750</xdr:colOff>
      <xdr:row>9</xdr:row>
      <xdr:rowOff>101600</xdr:rowOff>
    </xdr:to>
    <xdr:sp macro="" textlink="">
      <xdr:nvSpPr>
        <xdr:cNvPr id="7" name="Arc 6">
          <a:extLst>
            <a:ext uri="{FF2B5EF4-FFF2-40B4-BE49-F238E27FC236}">
              <a16:creationId xmlns:a16="http://schemas.microsoft.com/office/drawing/2014/main" id="{86C1366D-0039-2444-A496-3765011AD946}"/>
            </a:ext>
          </a:extLst>
        </xdr:cNvPr>
        <xdr:cNvSpPr/>
      </xdr:nvSpPr>
      <xdr:spPr>
        <a:xfrm>
          <a:off x="8413750" y="1231900"/>
          <a:ext cx="2120900" cy="1701800"/>
        </a:xfrm>
        <a:prstGeom prst="arc">
          <a:avLst/>
        </a:prstGeom>
        <a:ln w="31750">
          <a:solidFill>
            <a:srgbClr val="C00000"/>
          </a:solidFill>
          <a:headEnd type="triangle" w="lg" len="med"/>
          <a:extLst>
            <a:ext uri="{C807C97D-BFC1-408E-A445-0C87EB9F89A2}">
              <ask:lineSketchStyleProps xmlns:ask="http://schemas.microsoft.com/office/drawing/2018/sketchyshapes" sd="1219033472">
                <a:custGeom>
                  <a:avLst/>
                  <a:gdLst>
                    <a:gd name="connsiteX0" fmla="*/ 1060450 w 2120900"/>
                    <a:gd name="connsiteY0" fmla="*/ 0 h 1701800"/>
                    <a:gd name="connsiteX1" fmla="*/ 2120900 w 2120900"/>
                    <a:gd name="connsiteY1" fmla="*/ 850900 h 1701800"/>
                    <a:gd name="connsiteX2" fmla="*/ 1569466 w 2120900"/>
                    <a:gd name="connsiteY2" fmla="*/ 850900 h 1701800"/>
                    <a:gd name="connsiteX3" fmla="*/ 1060450 w 2120900"/>
                    <a:gd name="connsiteY3" fmla="*/ 850900 h 1701800"/>
                    <a:gd name="connsiteX4" fmla="*/ 1060450 w 2120900"/>
                    <a:gd name="connsiteY4" fmla="*/ 442468 h 1701800"/>
                    <a:gd name="connsiteX5" fmla="*/ 1060450 w 2120900"/>
                    <a:gd name="connsiteY5" fmla="*/ 0 h 1701800"/>
                    <a:gd name="connsiteX0" fmla="*/ 1060450 w 2120900"/>
                    <a:gd name="connsiteY0" fmla="*/ 0 h 1701800"/>
                    <a:gd name="connsiteX1" fmla="*/ 2120900 w 2120900"/>
                    <a:gd name="connsiteY1" fmla="*/ 850900 h 1701800"/>
                  </a:gdLst>
                  <a:ahLst/>
                  <a:cxnLst>
                    <a:cxn ang="0">
                      <a:pos x="connsiteX0" y="connsiteY0"/>
                    </a:cxn>
                    <a:cxn ang="0">
                      <a:pos x="connsiteX1" y="connsiteY1"/>
                    </a:cxn>
                  </a:cxnLst>
                  <a:rect l="l" t="t" r="r" b="b"/>
                  <a:pathLst>
                    <a:path w="2120900" h="1701800" stroke="0" extrusionOk="0">
                      <a:moveTo>
                        <a:pt x="1060450" y="0"/>
                      </a:moveTo>
                      <a:cubicBezTo>
                        <a:pt x="1584711" y="-37878"/>
                        <a:pt x="2052998" y="406446"/>
                        <a:pt x="2120900" y="850900"/>
                      </a:cubicBezTo>
                      <a:cubicBezTo>
                        <a:pt x="1963332" y="868725"/>
                        <a:pt x="1744593" y="869988"/>
                        <a:pt x="1569466" y="850900"/>
                      </a:cubicBezTo>
                      <a:cubicBezTo>
                        <a:pt x="1394339" y="831812"/>
                        <a:pt x="1309883" y="843307"/>
                        <a:pt x="1060450" y="850900"/>
                      </a:cubicBezTo>
                      <a:cubicBezTo>
                        <a:pt x="1049910" y="739563"/>
                        <a:pt x="1064303" y="561715"/>
                        <a:pt x="1060450" y="442468"/>
                      </a:cubicBezTo>
                      <a:cubicBezTo>
                        <a:pt x="1056597" y="323221"/>
                        <a:pt x="1048242" y="217145"/>
                        <a:pt x="1060450" y="0"/>
                      </a:cubicBezTo>
                      <a:close/>
                    </a:path>
                    <a:path w="2120900" h="1701800" fill="none" extrusionOk="0">
                      <a:moveTo>
                        <a:pt x="1060450" y="0"/>
                      </a:moveTo>
                      <a:cubicBezTo>
                        <a:pt x="1592030" y="-8283"/>
                        <a:pt x="2098965" y="401613"/>
                        <a:pt x="2120900" y="850900"/>
                      </a:cubicBezTo>
                    </a:path>
                  </a:pathLst>
                </a:custGeom>
                <ask:type>
                  <ask:lineSketchNone/>
                </ask:type>
              </ask:lineSketchStyleProps>
            </a:ext>
          </a:extLs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50800</xdr:colOff>
      <xdr:row>8</xdr:row>
      <xdr:rowOff>317500</xdr:rowOff>
    </xdr:from>
    <xdr:to>
      <xdr:col>7</xdr:col>
      <xdr:colOff>368300</xdr:colOff>
      <xdr:row>12</xdr:row>
      <xdr:rowOff>25400</xdr:rowOff>
    </xdr:to>
    <xdr:sp macro="" textlink="">
      <xdr:nvSpPr>
        <xdr:cNvPr id="2" name="Right Brace 1">
          <a:extLst>
            <a:ext uri="{FF2B5EF4-FFF2-40B4-BE49-F238E27FC236}">
              <a16:creationId xmlns:a16="http://schemas.microsoft.com/office/drawing/2014/main" id="{AA05C137-7B6E-974A-9FC3-D7C6DC8CAD75}"/>
            </a:ext>
          </a:extLst>
        </xdr:cNvPr>
        <xdr:cNvSpPr/>
      </xdr:nvSpPr>
      <xdr:spPr>
        <a:xfrm>
          <a:off x="7035800" y="2641600"/>
          <a:ext cx="317500" cy="1054100"/>
        </a:xfrm>
        <a:prstGeom prst="rightBrac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ln>
              <a:solidFill>
                <a:schemeClr val="bg1"/>
              </a:solidFill>
            </a:ln>
            <a:solidFill>
              <a:schemeClr val="bg1"/>
            </a:solidFill>
          </a:endParaRPr>
        </a:p>
      </xdr:txBody>
    </xdr:sp>
    <xdr:clientData/>
  </xdr:twoCellAnchor>
  <xdr:twoCellAnchor>
    <xdr:from>
      <xdr:col>7</xdr:col>
      <xdr:colOff>50800</xdr:colOff>
      <xdr:row>9</xdr:row>
      <xdr:rowOff>203200</xdr:rowOff>
    </xdr:from>
    <xdr:to>
      <xdr:col>8</xdr:col>
      <xdr:colOff>660400</xdr:colOff>
      <xdr:row>11</xdr:row>
      <xdr:rowOff>266700</xdr:rowOff>
    </xdr:to>
    <xdr:sp macro="" textlink="">
      <xdr:nvSpPr>
        <xdr:cNvPr id="3" name="TextBox 2">
          <a:extLst>
            <a:ext uri="{FF2B5EF4-FFF2-40B4-BE49-F238E27FC236}">
              <a16:creationId xmlns:a16="http://schemas.microsoft.com/office/drawing/2014/main" id="{2A334E4B-B66D-074D-A160-CD4B37E7D265}"/>
            </a:ext>
          </a:extLst>
        </xdr:cNvPr>
        <xdr:cNvSpPr txBox="1"/>
      </xdr:nvSpPr>
      <xdr:spPr>
        <a:xfrm>
          <a:off x="7035800" y="2857500"/>
          <a:ext cx="1435100" cy="736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a:solidFill>
                <a:schemeClr val="bg1"/>
              </a:solidFill>
            </a:rPr>
            <a:t>NET INCOME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50800</xdr:colOff>
      <xdr:row>3</xdr:row>
      <xdr:rowOff>317500</xdr:rowOff>
    </xdr:from>
    <xdr:to>
      <xdr:col>16</xdr:col>
      <xdr:colOff>368300</xdr:colOff>
      <xdr:row>7</xdr:row>
      <xdr:rowOff>25400</xdr:rowOff>
    </xdr:to>
    <xdr:sp macro="" textlink="">
      <xdr:nvSpPr>
        <xdr:cNvPr id="6" name="Right Brace 5">
          <a:extLst>
            <a:ext uri="{FF2B5EF4-FFF2-40B4-BE49-F238E27FC236}">
              <a16:creationId xmlns:a16="http://schemas.microsoft.com/office/drawing/2014/main" id="{30BAE16B-F389-2A46-BB74-CCAFEEBBCAC4}"/>
            </a:ext>
          </a:extLst>
        </xdr:cNvPr>
        <xdr:cNvSpPr/>
      </xdr:nvSpPr>
      <xdr:spPr>
        <a:xfrm>
          <a:off x="6819900" y="2692400"/>
          <a:ext cx="317500" cy="1066800"/>
        </a:xfrm>
        <a:prstGeom prst="rightBrac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ln>
              <a:solidFill>
                <a:schemeClr val="bg1"/>
              </a:solidFill>
            </a:ln>
            <a:solidFill>
              <a:schemeClr val="bg1"/>
            </a:solidFill>
          </a:endParaRPr>
        </a:p>
      </xdr:txBody>
    </xdr:sp>
    <xdr:clientData/>
  </xdr:twoCellAnchor>
  <xdr:twoCellAnchor>
    <xdr:from>
      <xdr:col>16</xdr:col>
      <xdr:colOff>84666</xdr:colOff>
      <xdr:row>4</xdr:row>
      <xdr:rowOff>160866</xdr:rowOff>
    </xdr:from>
    <xdr:to>
      <xdr:col>17</xdr:col>
      <xdr:colOff>220132</xdr:colOff>
      <xdr:row>6</xdr:row>
      <xdr:rowOff>224366</xdr:rowOff>
    </xdr:to>
    <xdr:sp macro="" textlink="">
      <xdr:nvSpPr>
        <xdr:cNvPr id="7" name="TextBox 6">
          <a:extLst>
            <a:ext uri="{FF2B5EF4-FFF2-40B4-BE49-F238E27FC236}">
              <a16:creationId xmlns:a16="http://schemas.microsoft.com/office/drawing/2014/main" id="{A82379D8-C362-FD4C-A5BF-226826C984B7}"/>
            </a:ext>
          </a:extLst>
        </xdr:cNvPr>
        <xdr:cNvSpPr txBox="1"/>
      </xdr:nvSpPr>
      <xdr:spPr>
        <a:xfrm>
          <a:off x="16357599" y="855133"/>
          <a:ext cx="1016000" cy="664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bg1"/>
              </a:solidFill>
            </a:rPr>
            <a:t>NET</a:t>
          </a:r>
          <a:r>
            <a:rPr lang="en-US" sz="2000" b="1">
              <a:solidFill>
                <a:schemeClr val="bg1"/>
              </a:solidFill>
            </a:rPr>
            <a:t> </a:t>
          </a:r>
          <a:r>
            <a:rPr lang="en-US" sz="1400" b="1">
              <a:solidFill>
                <a:schemeClr val="bg1"/>
              </a:solidFill>
            </a:rPr>
            <a:t>INCOME</a:t>
          </a:r>
          <a:endParaRPr lang="en-US" sz="2000" b="1">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231323</xdr:colOff>
      <xdr:row>33</xdr:row>
      <xdr:rowOff>120651</xdr:rowOff>
    </xdr:from>
    <xdr:to>
      <xdr:col>14</xdr:col>
      <xdr:colOff>345623</xdr:colOff>
      <xdr:row>62</xdr:row>
      <xdr:rowOff>120651</xdr:rowOff>
    </xdr:to>
    <xdr:graphicFrame macro="">
      <xdr:nvGraphicFramePr>
        <xdr:cNvPr id="2" name="Chart 1">
          <a:extLst>
            <a:ext uri="{FF2B5EF4-FFF2-40B4-BE49-F238E27FC236}">
              <a16:creationId xmlns:a16="http://schemas.microsoft.com/office/drawing/2014/main" id="{14888314-C6C8-2840-8869-B60F18703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449036</xdr:colOff>
      <xdr:row>13</xdr:row>
      <xdr:rowOff>40821</xdr:rowOff>
    </xdr:from>
    <xdr:to>
      <xdr:col>3</xdr:col>
      <xdr:colOff>156889</xdr:colOff>
      <xdr:row>17</xdr:row>
      <xdr:rowOff>110369</xdr:rowOff>
    </xdr:to>
    <xdr:pic>
      <xdr:nvPicPr>
        <xdr:cNvPr id="14" name="Picture 13">
          <a:extLst>
            <a:ext uri="{FF2B5EF4-FFF2-40B4-BE49-F238E27FC236}">
              <a16:creationId xmlns:a16="http://schemas.microsoft.com/office/drawing/2014/main" id="{BF06F3EF-9C3F-A641-BC99-5C445A40FF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9036" y="167821"/>
          <a:ext cx="2336753" cy="1022048"/>
        </a:xfrm>
        <a:prstGeom prst="rect">
          <a:avLst/>
        </a:prstGeom>
      </xdr:spPr>
    </xdr:pic>
    <xdr:clientData/>
  </xdr:twoCellAnchor>
  <xdr:twoCellAnchor>
    <xdr:from>
      <xdr:col>1</xdr:col>
      <xdr:colOff>226787</xdr:colOff>
      <xdr:row>63</xdr:row>
      <xdr:rowOff>29936</xdr:rowOff>
    </xdr:from>
    <xdr:to>
      <xdr:col>14</xdr:col>
      <xdr:colOff>341087</xdr:colOff>
      <xdr:row>87</xdr:row>
      <xdr:rowOff>29936</xdr:rowOff>
    </xdr:to>
    <xdr:graphicFrame macro="">
      <xdr:nvGraphicFramePr>
        <xdr:cNvPr id="15" name="Chart 14">
          <a:extLst>
            <a:ext uri="{FF2B5EF4-FFF2-40B4-BE49-F238E27FC236}">
              <a16:creationId xmlns:a16="http://schemas.microsoft.com/office/drawing/2014/main" id="{9C564D60-D6B7-EB42-823B-D4B37F12D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736600</xdr:colOff>
      <xdr:row>15</xdr:row>
      <xdr:rowOff>39957</xdr:rowOff>
    </xdr:from>
    <xdr:to>
      <xdr:col>31</xdr:col>
      <xdr:colOff>723900</xdr:colOff>
      <xdr:row>46</xdr:row>
      <xdr:rowOff>177799</xdr:rowOff>
    </xdr:to>
    <xdr:pic>
      <xdr:nvPicPr>
        <xdr:cNvPr id="2" name="Picture 1">
          <a:extLst>
            <a:ext uri="{FF2B5EF4-FFF2-40B4-BE49-F238E27FC236}">
              <a16:creationId xmlns:a16="http://schemas.microsoft.com/office/drawing/2014/main" id="{7909082F-3FD5-C344-A6E3-93A215FA67FA}"/>
            </a:ext>
          </a:extLst>
        </xdr:cNvPr>
        <xdr:cNvPicPr>
          <a:picLocks noChangeAspect="1"/>
        </xdr:cNvPicPr>
      </xdr:nvPicPr>
      <xdr:blipFill>
        <a:blip xmlns:r="http://schemas.openxmlformats.org/officeDocument/2006/relationships" r:embed="rId1"/>
        <a:stretch>
          <a:fillRect/>
        </a:stretch>
      </xdr:blipFill>
      <xdr:spPr>
        <a:xfrm>
          <a:off x="12065000" y="3087957"/>
          <a:ext cx="12369800" cy="6437042"/>
        </a:xfrm>
        <a:prstGeom prst="rect">
          <a:avLst/>
        </a:prstGeom>
      </xdr:spPr>
    </xdr:pic>
    <xdr:clientData/>
  </xdr:twoCellAnchor>
  <xdr:twoCellAnchor>
    <xdr:from>
      <xdr:col>25</xdr:col>
      <xdr:colOff>704850</xdr:colOff>
      <xdr:row>1</xdr:row>
      <xdr:rowOff>190500</xdr:rowOff>
    </xdr:from>
    <xdr:to>
      <xdr:col>31</xdr:col>
      <xdr:colOff>323850</xdr:colOff>
      <xdr:row>15</xdr:row>
      <xdr:rowOff>88900</xdr:rowOff>
    </xdr:to>
    <xdr:graphicFrame macro="">
      <xdr:nvGraphicFramePr>
        <xdr:cNvPr id="3" name="Chart 2">
          <a:extLst>
            <a:ext uri="{FF2B5EF4-FFF2-40B4-BE49-F238E27FC236}">
              <a16:creationId xmlns:a16="http://schemas.microsoft.com/office/drawing/2014/main" id="{D8201F41-30F1-E849-BC22-5AD983EE90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Y116"/>
  <sheetViews>
    <sheetView topLeftCell="A14" zoomScale="55" zoomScaleNormal="55" workbookViewId="0">
      <selection activeCell="D16" sqref="D16"/>
    </sheetView>
  </sheetViews>
  <sheetFormatPr defaultColWidth="10.83203125" defaultRowHeight="15.5"/>
  <cols>
    <col min="1" max="1" width="3.33203125" style="16" customWidth="1"/>
    <col min="2" max="2" width="14.1640625" style="17" customWidth="1"/>
    <col min="3" max="3" width="14.83203125" style="16" customWidth="1"/>
    <col min="4" max="4" width="16.5" style="16" customWidth="1"/>
    <col min="5" max="5" width="13.6640625" style="16" customWidth="1"/>
    <col min="6" max="16384" width="10.83203125" style="16"/>
  </cols>
  <sheetData>
    <row r="1" spans="1:24" ht="14.5">
      <c r="B1" s="16"/>
    </row>
    <row r="2" spans="1:24" ht="14.5">
      <c r="B2" s="16"/>
    </row>
    <row r="3" spans="1:24" ht="14.5">
      <c r="B3" s="16"/>
    </row>
    <row r="4" spans="1:24" ht="14.5">
      <c r="B4" s="16"/>
    </row>
    <row r="5" spans="1:24" ht="14.5">
      <c r="B5" s="16"/>
    </row>
    <row r="6" spans="1:24" ht="14.5">
      <c r="B6" s="16"/>
    </row>
    <row r="7" spans="1:24" ht="28.5">
      <c r="B7" s="16"/>
      <c r="E7" s="467" t="s">
        <v>0</v>
      </c>
      <c r="F7" s="467"/>
      <c r="G7" s="467"/>
      <c r="H7" s="467"/>
      <c r="I7" s="467"/>
      <c r="J7" s="467"/>
      <c r="K7" s="467"/>
      <c r="L7" s="467"/>
      <c r="M7" s="467"/>
      <c r="N7" s="467"/>
      <c r="O7" s="467"/>
      <c r="P7" s="467"/>
      <c r="Q7" s="467"/>
      <c r="R7" s="467"/>
      <c r="S7" s="467"/>
      <c r="T7" s="467"/>
      <c r="U7" s="467"/>
      <c r="V7" s="467"/>
      <c r="W7" s="467"/>
    </row>
    <row r="8" spans="1:24" ht="20" customHeight="1"/>
    <row r="9" spans="1:24" ht="14.5">
      <c r="A9" s="468" t="s">
        <v>1</v>
      </c>
      <c r="B9" s="468"/>
      <c r="C9" s="468"/>
      <c r="D9" s="468"/>
      <c r="E9" s="468"/>
      <c r="F9" s="468"/>
      <c r="G9" s="468"/>
      <c r="H9" s="468"/>
      <c r="I9" s="468"/>
      <c r="J9" s="468"/>
      <c r="K9" s="468"/>
      <c r="L9" s="468"/>
      <c r="M9" s="468"/>
      <c r="N9" s="468"/>
      <c r="O9" s="468"/>
      <c r="P9" s="468"/>
      <c r="Q9" s="468"/>
      <c r="R9" s="468"/>
      <c r="S9" s="468"/>
      <c r="T9" s="468"/>
      <c r="U9" s="468"/>
      <c r="V9" s="468"/>
      <c r="W9" s="468"/>
    </row>
    <row r="10" spans="1:24" ht="14.5">
      <c r="A10" s="468"/>
      <c r="B10" s="468"/>
      <c r="C10" s="468"/>
      <c r="D10" s="468"/>
      <c r="E10" s="468"/>
      <c r="F10" s="468"/>
      <c r="G10" s="468"/>
      <c r="H10" s="468"/>
      <c r="I10" s="468"/>
      <c r="J10" s="468"/>
      <c r="K10" s="468"/>
      <c r="L10" s="468"/>
      <c r="M10" s="468"/>
      <c r="N10" s="468"/>
      <c r="O10" s="468"/>
      <c r="P10" s="468"/>
      <c r="Q10" s="468"/>
      <c r="R10" s="468"/>
      <c r="S10" s="468"/>
      <c r="T10" s="468"/>
      <c r="U10" s="468"/>
      <c r="V10" s="468"/>
      <c r="W10" s="468"/>
    </row>
    <row r="11" spans="1:24" ht="14.5">
      <c r="A11" s="468"/>
      <c r="B11" s="468"/>
      <c r="C11" s="468"/>
      <c r="D11" s="468"/>
      <c r="E11" s="468"/>
      <c r="F11" s="468"/>
      <c r="G11" s="468"/>
      <c r="H11" s="468"/>
      <c r="I11" s="468"/>
      <c r="J11" s="468"/>
      <c r="K11" s="468"/>
      <c r="L11" s="468"/>
      <c r="M11" s="468"/>
      <c r="N11" s="468"/>
      <c r="O11" s="468"/>
      <c r="P11" s="468"/>
      <c r="Q11" s="468"/>
      <c r="R11" s="468"/>
      <c r="S11" s="468"/>
      <c r="T11" s="468"/>
      <c r="U11" s="468"/>
      <c r="V11" s="468"/>
      <c r="W11" s="468"/>
    </row>
    <row r="12" spans="1:24" ht="14.5">
      <c r="A12" s="468"/>
      <c r="B12" s="468"/>
      <c r="C12" s="468"/>
      <c r="D12" s="468"/>
      <c r="E12" s="468"/>
      <c r="F12" s="468"/>
      <c r="G12" s="468"/>
      <c r="H12" s="468"/>
      <c r="I12" s="468"/>
      <c r="J12" s="468"/>
      <c r="K12" s="468"/>
      <c r="L12" s="468"/>
      <c r="M12" s="468"/>
      <c r="N12" s="468"/>
      <c r="O12" s="468"/>
      <c r="P12" s="468"/>
      <c r="Q12" s="468"/>
      <c r="R12" s="468"/>
      <c r="S12" s="468"/>
      <c r="T12" s="468"/>
      <c r="U12" s="468"/>
      <c r="V12" s="468"/>
      <c r="W12" s="468"/>
    </row>
    <row r="13" spans="1:24" ht="18.5">
      <c r="A13" s="18"/>
      <c r="B13" s="18"/>
      <c r="C13" s="18"/>
      <c r="D13" s="18"/>
      <c r="E13" s="18"/>
      <c r="F13" s="18"/>
      <c r="G13" s="18"/>
      <c r="H13" s="18"/>
      <c r="I13" s="18"/>
      <c r="J13" s="18"/>
      <c r="K13" s="18"/>
      <c r="L13" s="18"/>
      <c r="M13" s="18"/>
      <c r="N13" s="18"/>
      <c r="O13" s="18"/>
      <c r="P13" s="18"/>
      <c r="Q13" s="18"/>
      <c r="R13" s="18"/>
      <c r="S13" s="18"/>
      <c r="T13" s="18"/>
      <c r="U13" s="18"/>
      <c r="V13" s="18"/>
      <c r="W13" s="18"/>
    </row>
    <row r="14" spans="1:24" ht="18.5">
      <c r="A14" s="469" t="s">
        <v>2</v>
      </c>
      <c r="B14" s="469"/>
      <c r="C14" s="469"/>
      <c r="D14" s="469"/>
      <c r="E14" s="469"/>
      <c r="F14" s="469"/>
      <c r="G14" s="469"/>
      <c r="H14" s="469"/>
      <c r="I14" s="469"/>
      <c r="J14" s="469"/>
      <c r="K14" s="469"/>
      <c r="L14" s="469"/>
      <c r="M14" s="469"/>
      <c r="N14" s="469"/>
      <c r="O14" s="469"/>
      <c r="P14" s="469"/>
      <c r="Q14" s="469"/>
      <c r="R14" s="469"/>
      <c r="S14" s="469"/>
      <c r="T14" s="469"/>
      <c r="U14" s="469"/>
      <c r="V14" s="469"/>
      <c r="W14" s="469"/>
      <c r="X14" s="19"/>
    </row>
    <row r="15" spans="1:24" ht="41" customHeight="1">
      <c r="A15" s="469"/>
      <c r="B15" s="469"/>
      <c r="C15" s="469"/>
      <c r="D15" s="469"/>
      <c r="E15" s="469"/>
      <c r="F15" s="469"/>
      <c r="G15" s="469"/>
      <c r="H15" s="469"/>
      <c r="I15" s="469"/>
      <c r="J15" s="469"/>
      <c r="K15" s="469"/>
      <c r="L15" s="469"/>
      <c r="M15" s="469"/>
      <c r="N15" s="469"/>
      <c r="O15" s="469"/>
      <c r="P15" s="469"/>
      <c r="Q15" s="469"/>
      <c r="R15" s="469"/>
      <c r="S15" s="469"/>
      <c r="T15" s="469"/>
      <c r="U15" s="469"/>
      <c r="V15" s="469"/>
      <c r="W15" s="469"/>
      <c r="X15" s="19"/>
    </row>
    <row r="16" spans="1:24" ht="18.5">
      <c r="A16" s="20"/>
      <c r="B16" s="20"/>
      <c r="C16" s="20"/>
      <c r="D16" s="20"/>
      <c r="E16" s="20"/>
      <c r="F16" s="20"/>
      <c r="G16" s="20"/>
      <c r="H16" s="20"/>
      <c r="I16" s="20"/>
      <c r="J16" s="20"/>
      <c r="K16" s="20"/>
      <c r="L16" s="20"/>
      <c r="M16" s="20"/>
      <c r="N16" s="20"/>
      <c r="O16" s="20"/>
      <c r="P16" s="20"/>
      <c r="Q16" s="20"/>
      <c r="R16" s="20"/>
      <c r="S16" s="20"/>
      <c r="T16" s="20"/>
      <c r="U16" s="20"/>
      <c r="V16" s="20"/>
      <c r="W16" s="20"/>
    </row>
    <row r="17" spans="1:24" s="21" customFormat="1">
      <c r="A17" s="470" t="s">
        <v>3</v>
      </c>
      <c r="B17" s="470"/>
      <c r="C17" s="470"/>
      <c r="D17" s="470"/>
      <c r="E17" s="470"/>
      <c r="F17" s="470"/>
      <c r="G17" s="470"/>
      <c r="H17" s="470"/>
      <c r="I17" s="470"/>
      <c r="J17" s="470"/>
      <c r="K17" s="470"/>
      <c r="L17" s="470"/>
      <c r="M17" s="470"/>
      <c r="N17" s="470"/>
      <c r="O17" s="470"/>
      <c r="P17" s="470"/>
      <c r="Q17" s="470"/>
      <c r="R17" s="470"/>
      <c r="S17" s="470"/>
      <c r="T17" s="470"/>
      <c r="U17" s="470"/>
      <c r="V17" s="470"/>
      <c r="W17" s="470"/>
      <c r="X17" s="470"/>
    </row>
    <row r="18" spans="1:24" s="21" customFormat="1">
      <c r="A18" s="470"/>
      <c r="B18" s="470"/>
      <c r="C18" s="470"/>
      <c r="D18" s="470"/>
      <c r="E18" s="470"/>
      <c r="F18" s="470"/>
      <c r="G18" s="470"/>
      <c r="H18" s="470"/>
      <c r="I18" s="470"/>
      <c r="J18" s="470"/>
      <c r="K18" s="470"/>
      <c r="L18" s="470"/>
      <c r="M18" s="470"/>
      <c r="N18" s="470"/>
      <c r="O18" s="470"/>
      <c r="P18" s="470"/>
      <c r="Q18" s="470"/>
      <c r="R18" s="470"/>
      <c r="S18" s="470"/>
      <c r="T18" s="470"/>
      <c r="U18" s="470"/>
      <c r="V18" s="470"/>
      <c r="W18" s="470"/>
      <c r="X18" s="470"/>
    </row>
    <row r="19" spans="1:24" s="21" customFormat="1" ht="28.5">
      <c r="A19" s="200"/>
      <c r="B19" s="422" t="s">
        <v>4</v>
      </c>
      <c r="C19" s="200"/>
      <c r="D19" s="200"/>
      <c r="E19" s="200"/>
      <c r="F19" s="200"/>
      <c r="G19" s="200"/>
      <c r="H19" s="200"/>
      <c r="I19" s="200"/>
      <c r="J19" s="200"/>
      <c r="K19" s="200"/>
      <c r="L19" s="200"/>
      <c r="M19" s="200"/>
      <c r="N19" s="200"/>
      <c r="O19" s="200"/>
      <c r="P19" s="200"/>
      <c r="Q19" s="200"/>
      <c r="R19" s="200"/>
      <c r="S19" s="200"/>
      <c r="T19" s="200"/>
      <c r="U19" s="200"/>
      <c r="V19" s="200"/>
      <c r="W19" s="200"/>
      <c r="X19" s="200"/>
    </row>
    <row r="20" spans="1:24" ht="24" customHeight="1">
      <c r="A20" s="22">
        <v>1</v>
      </c>
      <c r="B20" s="471" t="s">
        <v>5</v>
      </c>
      <c r="C20" s="471"/>
      <c r="D20" s="471"/>
      <c r="E20" s="471"/>
      <c r="F20" s="471"/>
      <c r="G20" s="471"/>
      <c r="H20" s="471"/>
      <c r="I20" s="471"/>
      <c r="J20" s="471"/>
      <c r="K20" s="471"/>
      <c r="L20" s="471"/>
      <c r="M20" s="471"/>
      <c r="N20" s="471"/>
      <c r="O20" s="471"/>
      <c r="P20" s="471"/>
      <c r="Q20" s="471"/>
      <c r="R20" s="471"/>
      <c r="S20" s="471"/>
      <c r="T20" s="471"/>
      <c r="U20" s="471"/>
      <c r="V20" s="471"/>
      <c r="W20" s="471"/>
      <c r="X20" s="471"/>
    </row>
    <row r="21" spans="1:24" ht="23.5">
      <c r="A21" s="22"/>
      <c r="B21" s="471"/>
      <c r="C21" s="471"/>
      <c r="D21" s="471"/>
      <c r="E21" s="471"/>
      <c r="F21" s="471"/>
      <c r="G21" s="471"/>
      <c r="H21" s="471"/>
      <c r="I21" s="471"/>
      <c r="J21" s="471"/>
      <c r="K21" s="471"/>
      <c r="L21" s="471"/>
      <c r="M21" s="471"/>
      <c r="N21" s="471"/>
      <c r="O21" s="471"/>
      <c r="P21" s="471"/>
      <c r="Q21" s="471"/>
      <c r="R21" s="471"/>
      <c r="S21" s="471"/>
      <c r="T21" s="471"/>
      <c r="U21" s="471"/>
      <c r="V21" s="471"/>
      <c r="W21" s="471"/>
      <c r="X21" s="471"/>
    </row>
    <row r="22" spans="1:24" ht="23.5">
      <c r="A22" s="22"/>
      <c r="B22" s="471"/>
      <c r="C22" s="471"/>
      <c r="D22" s="471"/>
      <c r="E22" s="471"/>
      <c r="F22" s="471"/>
      <c r="G22" s="471"/>
      <c r="H22" s="471"/>
      <c r="I22" s="471"/>
      <c r="J22" s="471"/>
      <c r="K22" s="471"/>
      <c r="L22" s="471"/>
      <c r="M22" s="471"/>
      <c r="N22" s="471"/>
      <c r="O22" s="471"/>
      <c r="P22" s="471"/>
      <c r="Q22" s="471"/>
      <c r="R22" s="471"/>
      <c r="S22" s="471"/>
      <c r="T22" s="471"/>
      <c r="U22" s="471"/>
      <c r="V22" s="471"/>
      <c r="W22" s="471"/>
      <c r="X22" s="471"/>
    </row>
    <row r="23" spans="1:24" ht="26" customHeight="1">
      <c r="A23" s="464" t="s">
        <v>6</v>
      </c>
      <c r="B23" s="464"/>
      <c r="C23" s="464"/>
      <c r="D23" s="464"/>
      <c r="E23" s="464"/>
      <c r="F23" s="464"/>
      <c r="G23" s="464"/>
      <c r="H23" s="464"/>
      <c r="I23" s="464"/>
      <c r="J23" s="464"/>
      <c r="K23" s="464"/>
      <c r="L23" s="464"/>
      <c r="M23" s="464"/>
      <c r="N23" s="464"/>
      <c r="O23" s="464"/>
      <c r="P23" s="464"/>
      <c r="Q23" s="464"/>
      <c r="R23" s="464"/>
      <c r="S23" s="464"/>
      <c r="T23" s="464"/>
      <c r="U23" s="464"/>
      <c r="V23" s="464"/>
      <c r="W23" s="464"/>
      <c r="X23" s="464"/>
    </row>
    <row r="24" spans="1:24" ht="23" customHeight="1">
      <c r="A24" s="423">
        <v>1</v>
      </c>
      <c r="B24" s="472" t="s">
        <v>7</v>
      </c>
      <c r="C24" s="472"/>
      <c r="D24" s="472"/>
      <c r="E24" s="472"/>
      <c r="F24" s="472"/>
      <c r="G24" s="472"/>
      <c r="H24" s="472"/>
      <c r="I24" s="472"/>
      <c r="J24" s="472"/>
      <c r="K24" s="472"/>
      <c r="L24" s="472"/>
      <c r="M24" s="472"/>
      <c r="N24" s="472"/>
      <c r="O24" s="472"/>
      <c r="P24" s="472"/>
      <c r="Q24" s="472"/>
      <c r="R24" s="472"/>
      <c r="S24" s="472"/>
      <c r="T24" s="472"/>
      <c r="U24" s="472"/>
      <c r="V24" s="472"/>
      <c r="W24" s="472"/>
      <c r="X24" s="472"/>
    </row>
    <row r="25" spans="1:24" ht="16" customHeight="1">
      <c r="B25" s="472"/>
      <c r="C25" s="472"/>
      <c r="D25" s="472"/>
      <c r="E25" s="472"/>
      <c r="F25" s="472"/>
      <c r="G25" s="472"/>
      <c r="H25" s="472"/>
      <c r="I25" s="472"/>
      <c r="J25" s="472"/>
      <c r="K25" s="472"/>
      <c r="L25" s="472"/>
      <c r="M25" s="472"/>
      <c r="N25" s="472"/>
      <c r="O25" s="472"/>
      <c r="P25" s="472"/>
      <c r="Q25" s="472"/>
      <c r="R25" s="472"/>
      <c r="S25" s="472"/>
      <c r="T25" s="472"/>
      <c r="U25" s="472"/>
      <c r="V25" s="472"/>
      <c r="W25" s="472"/>
      <c r="X25" s="472"/>
    </row>
    <row r="26" spans="1:24" ht="16" customHeight="1">
      <c r="B26" s="472"/>
      <c r="C26" s="472"/>
      <c r="D26" s="472"/>
      <c r="E26" s="472"/>
      <c r="F26" s="472"/>
      <c r="G26" s="472"/>
      <c r="H26" s="472"/>
      <c r="I26" s="472"/>
      <c r="J26" s="472"/>
      <c r="K26" s="472"/>
      <c r="L26" s="472"/>
      <c r="M26" s="472"/>
      <c r="N26" s="472"/>
      <c r="O26" s="472"/>
      <c r="P26" s="472"/>
      <c r="Q26" s="472"/>
      <c r="R26" s="472"/>
      <c r="S26" s="472"/>
      <c r="T26" s="472"/>
      <c r="U26" s="472"/>
      <c r="V26" s="472"/>
      <c r="W26" s="472"/>
      <c r="X26" s="472"/>
    </row>
    <row r="27" spans="1:24" ht="16" customHeight="1">
      <c r="B27" s="472"/>
      <c r="C27" s="472"/>
      <c r="D27" s="472"/>
      <c r="E27" s="472"/>
      <c r="F27" s="472"/>
      <c r="G27" s="472"/>
      <c r="H27" s="472"/>
      <c r="I27" s="472"/>
      <c r="J27" s="472"/>
      <c r="K27" s="472"/>
      <c r="L27" s="472"/>
      <c r="M27" s="472"/>
      <c r="N27" s="472"/>
      <c r="O27" s="472"/>
      <c r="P27" s="472"/>
      <c r="Q27" s="472"/>
      <c r="R27" s="472"/>
      <c r="S27" s="472"/>
      <c r="T27" s="472"/>
      <c r="U27" s="472"/>
      <c r="V27" s="472"/>
      <c r="W27" s="472"/>
      <c r="X27" s="472"/>
    </row>
    <row r="28" spans="1:24" ht="27" customHeight="1">
      <c r="A28" s="423">
        <v>2</v>
      </c>
      <c r="B28" s="465" t="s">
        <v>8</v>
      </c>
      <c r="C28" s="465"/>
      <c r="D28" s="465"/>
      <c r="E28" s="465"/>
      <c r="F28" s="465"/>
      <c r="G28" s="465"/>
      <c r="H28" s="465"/>
      <c r="I28" s="465"/>
      <c r="J28" s="465"/>
      <c r="K28" s="465"/>
      <c r="L28" s="465"/>
      <c r="M28" s="465"/>
      <c r="N28" s="465"/>
      <c r="O28" s="465"/>
      <c r="P28" s="465"/>
      <c r="Q28" s="465"/>
      <c r="R28" s="465"/>
      <c r="S28" s="465"/>
      <c r="T28" s="465"/>
      <c r="U28" s="465"/>
      <c r="V28" s="465"/>
      <c r="W28" s="465"/>
      <c r="X28" s="465"/>
    </row>
    <row r="29" spans="1:24" ht="31" customHeight="1">
      <c r="B29" s="465"/>
      <c r="C29" s="465"/>
      <c r="D29" s="465"/>
      <c r="E29" s="465"/>
      <c r="F29" s="465"/>
      <c r="G29" s="465"/>
      <c r="H29" s="465"/>
      <c r="I29" s="465"/>
      <c r="J29" s="465"/>
      <c r="K29" s="465"/>
      <c r="L29" s="465"/>
      <c r="M29" s="465"/>
      <c r="N29" s="465"/>
      <c r="O29" s="465"/>
      <c r="P29" s="465"/>
      <c r="Q29" s="465"/>
      <c r="R29" s="465"/>
      <c r="S29" s="465"/>
      <c r="T29" s="465"/>
      <c r="U29" s="465"/>
      <c r="V29" s="465"/>
      <c r="W29" s="465"/>
      <c r="X29" s="465"/>
    </row>
    <row r="30" spans="1:24" ht="23.5">
      <c r="A30" s="423">
        <v>3</v>
      </c>
      <c r="B30" s="473" t="s">
        <v>9</v>
      </c>
      <c r="C30" s="473"/>
      <c r="D30" s="473"/>
      <c r="E30" s="473"/>
      <c r="F30" s="473"/>
      <c r="G30" s="473"/>
      <c r="H30" s="473"/>
      <c r="I30" s="473"/>
      <c r="J30" s="473"/>
      <c r="K30" s="473"/>
      <c r="L30" s="473"/>
      <c r="M30" s="473"/>
      <c r="N30" s="473"/>
      <c r="O30" s="473"/>
      <c r="P30" s="473"/>
      <c r="Q30" s="473"/>
      <c r="R30" s="473"/>
      <c r="S30" s="473"/>
      <c r="T30" s="473"/>
      <c r="U30" s="473"/>
      <c r="V30" s="473"/>
      <c r="W30" s="473"/>
      <c r="X30" s="473"/>
    </row>
    <row r="31" spans="1:24" ht="26" customHeight="1">
      <c r="A31" s="464" t="s">
        <v>10</v>
      </c>
      <c r="B31" s="464"/>
      <c r="C31" s="464"/>
      <c r="D31" s="464"/>
      <c r="E31" s="464"/>
      <c r="F31" s="464"/>
      <c r="G31" s="464"/>
      <c r="H31" s="464"/>
      <c r="I31" s="464"/>
      <c r="J31" s="464"/>
      <c r="K31" s="464"/>
      <c r="L31" s="464"/>
      <c r="M31" s="464"/>
      <c r="N31" s="464"/>
      <c r="O31" s="464"/>
      <c r="P31" s="464"/>
      <c r="Q31" s="464"/>
      <c r="R31" s="464"/>
      <c r="S31" s="464"/>
      <c r="T31" s="464"/>
      <c r="U31" s="464"/>
      <c r="V31" s="464"/>
      <c r="W31" s="464"/>
      <c r="X31" s="464"/>
    </row>
    <row r="32" spans="1:24" ht="32" customHeight="1">
      <c r="A32" s="436">
        <v>1</v>
      </c>
      <c r="B32" s="424" t="s">
        <v>11</v>
      </c>
      <c r="C32" s="23"/>
      <c r="D32" s="23"/>
      <c r="E32" s="23"/>
      <c r="F32" s="23"/>
      <c r="G32" s="23"/>
      <c r="H32" s="23"/>
      <c r="I32" s="23"/>
      <c r="J32" s="23"/>
      <c r="K32" s="23"/>
    </row>
    <row r="33" spans="1:24" ht="29" customHeight="1">
      <c r="A33" s="436">
        <v>2</v>
      </c>
      <c r="B33" s="424" t="s">
        <v>12</v>
      </c>
      <c r="C33" s="23"/>
      <c r="D33" s="23"/>
      <c r="E33" s="23"/>
      <c r="F33" s="23"/>
      <c r="G33" s="23"/>
      <c r="H33" s="23"/>
      <c r="I33" s="23"/>
      <c r="J33" s="23"/>
      <c r="K33" s="23"/>
    </row>
    <row r="34" spans="1:24" ht="23.5">
      <c r="A34" s="435">
        <v>3</v>
      </c>
      <c r="B34" s="465" t="s">
        <v>13</v>
      </c>
      <c r="C34" s="465"/>
      <c r="D34" s="465"/>
      <c r="E34" s="465"/>
      <c r="F34" s="465"/>
      <c r="G34" s="465"/>
      <c r="H34" s="465"/>
      <c r="I34" s="465"/>
      <c r="J34" s="465"/>
      <c r="K34" s="465"/>
      <c r="L34" s="465"/>
      <c r="M34" s="465"/>
      <c r="N34" s="465"/>
      <c r="O34" s="465"/>
      <c r="P34" s="465"/>
      <c r="Q34" s="465"/>
      <c r="R34" s="465"/>
      <c r="S34" s="465"/>
      <c r="T34" s="465"/>
      <c r="U34" s="465"/>
      <c r="V34" s="465"/>
      <c r="W34" s="465"/>
      <c r="X34" s="465"/>
    </row>
    <row r="35" spans="1:24" ht="23.5">
      <c r="A35" s="435"/>
      <c r="B35" s="465"/>
      <c r="C35" s="465"/>
      <c r="D35" s="465"/>
      <c r="E35" s="465"/>
      <c r="F35" s="465"/>
      <c r="G35" s="465"/>
      <c r="H35" s="465"/>
      <c r="I35" s="465"/>
      <c r="J35" s="465"/>
      <c r="K35" s="465"/>
      <c r="L35" s="465"/>
      <c r="M35" s="465"/>
      <c r="N35" s="465"/>
      <c r="O35" s="465"/>
      <c r="P35" s="465"/>
      <c r="Q35" s="465"/>
      <c r="R35" s="465"/>
      <c r="S35" s="465"/>
      <c r="T35" s="465"/>
      <c r="U35" s="465"/>
      <c r="V35" s="465"/>
      <c r="W35" s="465"/>
      <c r="X35" s="465"/>
    </row>
    <row r="36" spans="1:24" ht="26" customHeight="1">
      <c r="A36" s="464" t="s">
        <v>14</v>
      </c>
      <c r="B36" s="464"/>
      <c r="C36" s="464"/>
      <c r="D36" s="464"/>
      <c r="E36" s="464"/>
      <c r="F36" s="464"/>
      <c r="G36" s="464"/>
      <c r="H36" s="464"/>
      <c r="I36" s="464"/>
      <c r="J36" s="464"/>
      <c r="K36" s="464"/>
      <c r="L36" s="464"/>
      <c r="M36" s="464"/>
      <c r="N36" s="464"/>
      <c r="O36" s="464"/>
      <c r="P36" s="464"/>
      <c r="Q36" s="464"/>
      <c r="R36" s="464"/>
      <c r="S36" s="464"/>
      <c r="T36" s="464"/>
      <c r="U36" s="464"/>
      <c r="V36" s="464"/>
      <c r="W36" s="464"/>
      <c r="X36" s="464"/>
    </row>
    <row r="37" spans="1:24" ht="23.5">
      <c r="A37" s="435">
        <v>1</v>
      </c>
      <c r="B37" s="465" t="s">
        <v>15</v>
      </c>
      <c r="C37" s="465"/>
      <c r="D37" s="465"/>
      <c r="E37" s="465"/>
      <c r="F37" s="465"/>
      <c r="G37" s="465"/>
      <c r="H37" s="465"/>
      <c r="I37" s="465"/>
      <c r="J37" s="465"/>
      <c r="K37" s="465"/>
      <c r="L37" s="465"/>
      <c r="M37" s="465"/>
      <c r="N37" s="465"/>
      <c r="O37" s="465"/>
      <c r="P37" s="465"/>
      <c r="Q37" s="465"/>
      <c r="R37" s="465"/>
      <c r="S37" s="465"/>
      <c r="T37" s="465"/>
      <c r="U37" s="465"/>
      <c r="V37" s="465"/>
      <c r="W37" s="465"/>
      <c r="X37" s="465"/>
    </row>
    <row r="38" spans="1:24" ht="23.5">
      <c r="A38" s="435"/>
      <c r="B38" s="465"/>
      <c r="C38" s="465"/>
      <c r="D38" s="465"/>
      <c r="E38" s="465"/>
      <c r="F38" s="465"/>
      <c r="G38" s="465"/>
      <c r="H38" s="465"/>
      <c r="I38" s="465"/>
      <c r="J38" s="465"/>
      <c r="K38" s="465"/>
      <c r="L38" s="465"/>
      <c r="M38" s="465"/>
      <c r="N38" s="465"/>
      <c r="O38" s="465"/>
      <c r="P38" s="465"/>
      <c r="Q38" s="465"/>
      <c r="R38" s="465"/>
      <c r="S38" s="465"/>
      <c r="T38" s="465"/>
      <c r="U38" s="465"/>
      <c r="V38" s="465"/>
      <c r="W38" s="465"/>
      <c r="X38" s="465"/>
    </row>
    <row r="39" spans="1:24" ht="23.5">
      <c r="A39" s="436">
        <v>2</v>
      </c>
      <c r="B39" s="465" t="s">
        <v>16</v>
      </c>
      <c r="C39" s="465"/>
      <c r="D39" s="465"/>
      <c r="E39" s="465"/>
      <c r="F39" s="465"/>
      <c r="G39" s="465"/>
      <c r="H39" s="465"/>
      <c r="I39" s="465"/>
      <c r="J39" s="465"/>
      <c r="K39" s="465"/>
      <c r="L39" s="465"/>
      <c r="M39" s="465"/>
      <c r="N39" s="465"/>
      <c r="O39" s="465"/>
      <c r="P39" s="465"/>
      <c r="Q39" s="465"/>
      <c r="R39" s="465"/>
      <c r="S39" s="465"/>
      <c r="T39" s="465"/>
      <c r="U39" s="465"/>
      <c r="V39" s="465"/>
      <c r="W39" s="465"/>
      <c r="X39" s="465"/>
    </row>
    <row r="40" spans="1:24" ht="27" customHeight="1">
      <c r="B40" s="465"/>
      <c r="C40" s="465"/>
      <c r="D40" s="465"/>
      <c r="E40" s="465"/>
      <c r="F40" s="465"/>
      <c r="G40" s="465"/>
      <c r="H40" s="465"/>
      <c r="I40" s="465"/>
      <c r="J40" s="465"/>
      <c r="K40" s="465"/>
      <c r="L40" s="465"/>
      <c r="M40" s="465"/>
      <c r="N40" s="465"/>
      <c r="O40" s="465"/>
      <c r="P40" s="465"/>
      <c r="Q40" s="465"/>
      <c r="R40" s="465"/>
      <c r="S40" s="465"/>
      <c r="T40" s="465"/>
      <c r="U40" s="465"/>
      <c r="V40" s="465"/>
      <c r="W40" s="465"/>
      <c r="X40" s="465"/>
    </row>
    <row r="41" spans="1:24" ht="21">
      <c r="B41" s="437" t="s">
        <v>17</v>
      </c>
    </row>
    <row r="42" spans="1:24" ht="21">
      <c r="B42" s="437" t="s">
        <v>18</v>
      </c>
    </row>
    <row r="43" spans="1:24" ht="26" customHeight="1">
      <c r="A43" s="464" t="s">
        <v>19</v>
      </c>
      <c r="B43" s="464"/>
      <c r="C43" s="464"/>
      <c r="D43" s="464"/>
      <c r="E43" s="464"/>
      <c r="F43" s="464"/>
      <c r="G43" s="464"/>
      <c r="H43" s="464"/>
      <c r="I43" s="464"/>
      <c r="J43" s="464"/>
      <c r="K43" s="464"/>
      <c r="L43" s="464"/>
      <c r="M43" s="464"/>
      <c r="N43" s="464"/>
      <c r="O43" s="464"/>
      <c r="P43" s="464"/>
      <c r="Q43" s="464"/>
      <c r="R43" s="464"/>
      <c r="S43" s="464"/>
      <c r="T43" s="464"/>
      <c r="U43" s="464"/>
      <c r="V43" s="464"/>
      <c r="W43" s="464"/>
      <c r="X43" s="464"/>
    </row>
    <row r="44" spans="1:24" ht="28" customHeight="1">
      <c r="A44" s="436">
        <v>1</v>
      </c>
      <c r="B44" s="465" t="s">
        <v>20</v>
      </c>
      <c r="C44" s="465"/>
      <c r="D44" s="465"/>
      <c r="E44" s="465"/>
      <c r="F44" s="465"/>
      <c r="G44" s="465"/>
      <c r="H44" s="465"/>
      <c r="I44" s="465"/>
      <c r="J44" s="465"/>
      <c r="K44" s="465"/>
      <c r="L44" s="465"/>
      <c r="M44" s="465"/>
      <c r="N44" s="465"/>
      <c r="O44" s="465"/>
      <c r="P44" s="465"/>
      <c r="Q44" s="465"/>
      <c r="R44" s="465"/>
      <c r="S44" s="465"/>
      <c r="T44" s="465"/>
      <c r="U44" s="465"/>
      <c r="V44" s="465"/>
      <c r="W44" s="465"/>
      <c r="X44" s="465"/>
    </row>
    <row r="45" spans="1:24" ht="22" customHeight="1">
      <c r="B45" s="465"/>
      <c r="C45" s="465"/>
      <c r="D45" s="465"/>
      <c r="E45" s="465"/>
      <c r="F45" s="465"/>
      <c r="G45" s="465"/>
      <c r="H45" s="465"/>
      <c r="I45" s="465"/>
      <c r="J45" s="465"/>
      <c r="K45" s="465"/>
      <c r="L45" s="465"/>
      <c r="M45" s="465"/>
      <c r="N45" s="465"/>
      <c r="O45" s="465"/>
      <c r="P45" s="465"/>
      <c r="Q45" s="465"/>
      <c r="R45" s="465"/>
      <c r="S45" s="465"/>
      <c r="T45" s="465"/>
      <c r="U45" s="465"/>
      <c r="V45" s="465"/>
      <c r="W45" s="465"/>
      <c r="X45" s="465"/>
    </row>
    <row r="46" spans="1:24" ht="30" customHeight="1">
      <c r="A46" s="423">
        <v>2</v>
      </c>
      <c r="B46" s="474" t="s">
        <v>21</v>
      </c>
      <c r="C46" s="474"/>
      <c r="D46" s="474"/>
      <c r="E46" s="474"/>
      <c r="F46" s="474"/>
      <c r="G46" s="474"/>
      <c r="H46" s="474"/>
      <c r="I46" s="474"/>
      <c r="J46" s="474"/>
      <c r="K46" s="474"/>
      <c r="L46" s="474"/>
      <c r="M46" s="474"/>
      <c r="N46" s="474"/>
      <c r="O46" s="474"/>
      <c r="P46" s="474"/>
      <c r="Q46" s="474"/>
      <c r="R46" s="474"/>
      <c r="S46" s="474"/>
      <c r="T46" s="474"/>
      <c r="U46" s="474"/>
      <c r="V46" s="474"/>
      <c r="W46" s="474"/>
      <c r="X46" s="474"/>
    </row>
    <row r="47" spans="1:24" ht="22" customHeight="1">
      <c r="B47" s="474"/>
      <c r="C47" s="474"/>
      <c r="D47" s="474"/>
      <c r="E47" s="474"/>
      <c r="F47" s="474"/>
      <c r="G47" s="474"/>
      <c r="H47" s="474"/>
      <c r="I47" s="474"/>
      <c r="J47" s="474"/>
      <c r="K47" s="474"/>
      <c r="L47" s="474"/>
      <c r="M47" s="474"/>
      <c r="N47" s="474"/>
      <c r="O47" s="474"/>
      <c r="P47" s="474"/>
      <c r="Q47" s="474"/>
      <c r="R47" s="474"/>
      <c r="S47" s="474"/>
      <c r="T47" s="474"/>
      <c r="U47" s="474"/>
      <c r="V47" s="474"/>
      <c r="W47" s="474"/>
      <c r="X47" s="474"/>
    </row>
    <row r="48" spans="1:24" ht="26" customHeight="1">
      <c r="A48" s="464" t="s">
        <v>22</v>
      </c>
      <c r="B48" s="464"/>
      <c r="C48" s="464"/>
      <c r="D48" s="464"/>
      <c r="E48" s="464"/>
      <c r="F48" s="464"/>
      <c r="G48" s="464"/>
      <c r="H48" s="464"/>
      <c r="I48" s="464"/>
      <c r="J48" s="464"/>
      <c r="K48" s="464"/>
      <c r="L48" s="464"/>
      <c r="M48" s="464"/>
      <c r="N48" s="464"/>
      <c r="O48" s="464"/>
      <c r="P48" s="464"/>
      <c r="Q48" s="464"/>
      <c r="R48" s="464"/>
      <c r="S48" s="464"/>
      <c r="T48" s="464"/>
      <c r="U48" s="464"/>
      <c r="V48" s="464"/>
      <c r="W48" s="464"/>
      <c r="X48" s="464"/>
    </row>
    <row r="49" spans="1:24" ht="23.5">
      <c r="A49" s="436">
        <v>1</v>
      </c>
      <c r="B49" s="465" t="s">
        <v>23</v>
      </c>
      <c r="C49" s="465"/>
      <c r="D49" s="465"/>
      <c r="E49" s="465"/>
      <c r="F49" s="465"/>
      <c r="G49" s="465"/>
      <c r="H49" s="465"/>
      <c r="I49" s="465"/>
      <c r="J49" s="465"/>
      <c r="K49" s="465"/>
      <c r="L49" s="465"/>
      <c r="M49" s="465"/>
      <c r="N49" s="465"/>
      <c r="O49" s="465"/>
      <c r="P49" s="465"/>
      <c r="Q49" s="465"/>
      <c r="R49" s="465"/>
      <c r="S49" s="465"/>
      <c r="T49" s="465"/>
      <c r="U49" s="465"/>
      <c r="V49" s="465"/>
      <c r="W49" s="465"/>
      <c r="X49" s="465"/>
    </row>
    <row r="50" spans="1:24" ht="26" customHeight="1">
      <c r="B50" s="465"/>
      <c r="C50" s="465"/>
      <c r="D50" s="465"/>
      <c r="E50" s="465"/>
      <c r="F50" s="465"/>
      <c r="G50" s="465"/>
      <c r="H50" s="465"/>
      <c r="I50" s="465"/>
      <c r="J50" s="465"/>
      <c r="K50" s="465"/>
      <c r="L50" s="465"/>
      <c r="M50" s="465"/>
      <c r="N50" s="465"/>
      <c r="O50" s="465"/>
      <c r="P50" s="465"/>
      <c r="Q50" s="465"/>
      <c r="R50" s="465"/>
      <c r="S50" s="465"/>
      <c r="T50" s="465"/>
      <c r="U50" s="465"/>
      <c r="V50" s="465"/>
      <c r="W50" s="465"/>
      <c r="X50" s="465"/>
    </row>
    <row r="51" spans="1:24" ht="26" customHeight="1">
      <c r="A51" s="436">
        <v>2</v>
      </c>
      <c r="B51" s="465" t="s">
        <v>24</v>
      </c>
      <c r="C51" s="465"/>
      <c r="D51" s="465"/>
      <c r="E51" s="465"/>
      <c r="F51" s="465"/>
      <c r="G51" s="465"/>
      <c r="H51" s="465"/>
      <c r="I51" s="465"/>
      <c r="J51" s="465"/>
      <c r="K51" s="465"/>
      <c r="L51" s="465"/>
      <c r="M51" s="465"/>
      <c r="N51" s="465"/>
      <c r="O51" s="465"/>
      <c r="P51" s="465"/>
      <c r="Q51" s="465"/>
      <c r="R51" s="465"/>
      <c r="S51" s="465"/>
      <c r="T51" s="465"/>
      <c r="U51" s="465"/>
      <c r="V51" s="465"/>
      <c r="W51" s="465"/>
      <c r="X51" s="465"/>
    </row>
    <row r="52" spans="1:24" ht="24" customHeight="1">
      <c r="A52" s="436">
        <v>3</v>
      </c>
      <c r="B52" s="465" t="s">
        <v>25</v>
      </c>
      <c r="C52" s="465"/>
      <c r="D52" s="465"/>
      <c r="E52" s="465"/>
      <c r="F52" s="465"/>
      <c r="G52" s="465"/>
      <c r="H52" s="465"/>
      <c r="I52" s="465"/>
      <c r="J52" s="465"/>
      <c r="K52" s="465"/>
      <c r="L52" s="465"/>
      <c r="M52" s="465"/>
      <c r="N52" s="465"/>
      <c r="O52" s="465"/>
      <c r="P52" s="465"/>
      <c r="Q52" s="465"/>
      <c r="R52" s="465"/>
      <c r="S52" s="465"/>
      <c r="T52" s="465"/>
      <c r="U52" s="465"/>
      <c r="V52" s="465"/>
      <c r="W52" s="465"/>
      <c r="X52" s="465"/>
    </row>
    <row r="53" spans="1:24" ht="26" customHeight="1">
      <c r="B53" s="465"/>
      <c r="C53" s="465"/>
      <c r="D53" s="465"/>
      <c r="E53" s="465"/>
      <c r="F53" s="465"/>
      <c r="G53" s="465"/>
      <c r="H53" s="465"/>
      <c r="I53" s="465"/>
      <c r="J53" s="465"/>
      <c r="K53" s="465"/>
      <c r="L53" s="465"/>
      <c r="M53" s="465"/>
      <c r="N53" s="465"/>
      <c r="O53" s="465"/>
      <c r="P53" s="465"/>
      <c r="Q53" s="465"/>
      <c r="R53" s="465"/>
      <c r="S53" s="465"/>
      <c r="T53" s="465"/>
      <c r="U53" s="465"/>
      <c r="V53" s="465"/>
      <c r="W53" s="465"/>
      <c r="X53" s="465"/>
    </row>
    <row r="54" spans="1:24" ht="25" customHeight="1">
      <c r="B54" s="465"/>
      <c r="C54" s="465"/>
      <c r="D54" s="465"/>
      <c r="E54" s="465"/>
      <c r="F54" s="465"/>
      <c r="G54" s="465"/>
      <c r="H54" s="465"/>
      <c r="I54" s="465"/>
      <c r="J54" s="465"/>
      <c r="K54" s="465"/>
      <c r="L54" s="465"/>
      <c r="M54" s="465"/>
      <c r="N54" s="465"/>
      <c r="O54" s="465"/>
      <c r="P54" s="465"/>
      <c r="Q54" s="465"/>
      <c r="R54" s="465"/>
      <c r="S54" s="465"/>
      <c r="T54" s="465"/>
      <c r="U54" s="465"/>
      <c r="V54" s="465"/>
      <c r="W54" s="465"/>
      <c r="X54" s="465"/>
    </row>
    <row r="55" spans="1:24" ht="26" customHeight="1">
      <c r="A55" s="464" t="s">
        <v>26</v>
      </c>
      <c r="B55" s="464"/>
      <c r="C55" s="464"/>
      <c r="D55" s="464"/>
      <c r="E55" s="464"/>
      <c r="F55" s="464"/>
      <c r="G55" s="464"/>
      <c r="H55" s="464"/>
      <c r="I55" s="464"/>
      <c r="J55" s="464"/>
      <c r="K55" s="464"/>
      <c r="L55" s="464"/>
      <c r="M55" s="464"/>
      <c r="N55" s="464"/>
      <c r="O55" s="464"/>
      <c r="P55" s="464"/>
      <c r="Q55" s="464"/>
      <c r="R55" s="464"/>
      <c r="S55" s="464"/>
      <c r="T55" s="464"/>
      <c r="U55" s="464"/>
      <c r="V55" s="464"/>
      <c r="W55" s="464"/>
      <c r="X55" s="464"/>
    </row>
    <row r="56" spans="1:24" ht="24" customHeight="1">
      <c r="A56" s="436">
        <v>1</v>
      </c>
      <c r="B56" s="465" t="s">
        <v>27</v>
      </c>
      <c r="C56" s="465"/>
      <c r="D56" s="465"/>
      <c r="E56" s="465"/>
      <c r="F56" s="465"/>
      <c r="G56" s="465"/>
      <c r="H56" s="465"/>
      <c r="I56" s="465"/>
      <c r="J56" s="465"/>
      <c r="K56" s="465"/>
      <c r="L56" s="465"/>
      <c r="M56" s="465"/>
      <c r="N56" s="465"/>
      <c r="O56" s="465"/>
      <c r="P56" s="465"/>
      <c r="Q56" s="465"/>
      <c r="R56" s="465"/>
      <c r="S56" s="465"/>
      <c r="T56" s="465"/>
      <c r="U56" s="465"/>
      <c r="V56" s="465"/>
      <c r="W56" s="465"/>
      <c r="X56" s="465"/>
    </row>
    <row r="57" spans="1:24" ht="27" customHeight="1">
      <c r="A57" s="436">
        <v>2</v>
      </c>
      <c r="B57" s="465" t="s">
        <v>28</v>
      </c>
      <c r="C57" s="465"/>
      <c r="D57" s="465"/>
      <c r="E57" s="465"/>
      <c r="F57" s="465"/>
      <c r="G57" s="465"/>
      <c r="H57" s="465"/>
      <c r="I57" s="465"/>
      <c r="J57" s="465"/>
      <c r="K57" s="465"/>
      <c r="L57" s="465"/>
      <c r="M57" s="465"/>
      <c r="N57" s="465"/>
      <c r="O57" s="465"/>
      <c r="P57" s="465"/>
      <c r="Q57" s="465"/>
      <c r="R57" s="465"/>
      <c r="S57" s="465"/>
      <c r="T57" s="465"/>
      <c r="U57" s="465"/>
      <c r="V57" s="465"/>
      <c r="W57" s="465"/>
      <c r="X57" s="465"/>
    </row>
    <row r="58" spans="1:24" ht="22" customHeight="1">
      <c r="B58" s="465"/>
      <c r="C58" s="465"/>
      <c r="D58" s="465"/>
      <c r="E58" s="465"/>
      <c r="F58" s="465"/>
      <c r="G58" s="465"/>
      <c r="H58" s="465"/>
      <c r="I58" s="465"/>
      <c r="J58" s="465"/>
      <c r="K58" s="465"/>
      <c r="L58" s="465"/>
      <c r="M58" s="465"/>
      <c r="N58" s="465"/>
      <c r="O58" s="465"/>
      <c r="P58" s="465"/>
      <c r="Q58" s="465"/>
      <c r="R58" s="465"/>
      <c r="S58" s="465"/>
      <c r="T58" s="465"/>
      <c r="U58" s="465"/>
      <c r="V58" s="465"/>
      <c r="W58" s="465"/>
      <c r="X58" s="465"/>
    </row>
    <row r="59" spans="1:24" ht="28" customHeight="1">
      <c r="B59" s="465"/>
      <c r="C59" s="465"/>
      <c r="D59" s="465"/>
      <c r="E59" s="465"/>
      <c r="F59" s="465"/>
      <c r="G59" s="465"/>
      <c r="H59" s="465"/>
      <c r="I59" s="465"/>
      <c r="J59" s="465"/>
      <c r="K59" s="465"/>
      <c r="L59" s="465"/>
      <c r="M59" s="465"/>
      <c r="N59" s="465"/>
      <c r="O59" s="465"/>
      <c r="P59" s="465"/>
      <c r="Q59" s="465"/>
      <c r="R59" s="465"/>
      <c r="S59" s="465"/>
      <c r="T59" s="465"/>
      <c r="U59" s="465"/>
      <c r="V59" s="465"/>
      <c r="W59" s="465"/>
      <c r="X59" s="465"/>
    </row>
    <row r="60" spans="1:24" ht="23.5">
      <c r="A60" s="436">
        <v>3</v>
      </c>
      <c r="B60" s="465" t="s">
        <v>29</v>
      </c>
      <c r="C60" s="465"/>
      <c r="D60" s="465"/>
      <c r="E60" s="465"/>
      <c r="F60" s="465"/>
      <c r="G60" s="465"/>
      <c r="H60" s="465"/>
      <c r="I60" s="465"/>
      <c r="J60" s="465"/>
      <c r="K60" s="465"/>
      <c r="L60" s="465"/>
      <c r="M60" s="465"/>
      <c r="N60" s="465"/>
      <c r="O60" s="465"/>
      <c r="P60" s="465"/>
      <c r="Q60" s="465"/>
      <c r="R60" s="465"/>
      <c r="S60" s="465"/>
      <c r="T60" s="465"/>
      <c r="U60" s="465"/>
      <c r="V60" s="465"/>
      <c r="W60" s="465"/>
      <c r="X60" s="465"/>
    </row>
    <row r="61" spans="1:24" ht="26" customHeight="1">
      <c r="A61" s="464" t="s">
        <v>30</v>
      </c>
      <c r="B61" s="464"/>
      <c r="C61" s="464"/>
      <c r="D61" s="464"/>
      <c r="E61" s="464"/>
      <c r="F61" s="464"/>
      <c r="G61" s="464"/>
      <c r="H61" s="464"/>
      <c r="I61" s="464"/>
      <c r="J61" s="464"/>
      <c r="K61" s="464"/>
      <c r="L61" s="464"/>
      <c r="M61" s="464"/>
      <c r="N61" s="464"/>
      <c r="O61" s="464"/>
      <c r="P61" s="464"/>
      <c r="Q61" s="464"/>
      <c r="R61" s="464"/>
      <c r="S61" s="464"/>
      <c r="T61" s="464"/>
      <c r="U61" s="464"/>
      <c r="V61" s="464"/>
      <c r="W61" s="464"/>
      <c r="X61" s="464"/>
    </row>
    <row r="62" spans="1:24" ht="23.5">
      <c r="A62" s="436">
        <v>1</v>
      </c>
      <c r="B62" s="465" t="s">
        <v>31</v>
      </c>
      <c r="C62" s="465"/>
      <c r="D62" s="465"/>
      <c r="E62" s="465"/>
      <c r="F62" s="465"/>
      <c r="G62" s="465"/>
      <c r="H62" s="465"/>
      <c r="I62" s="465"/>
      <c r="J62" s="465"/>
      <c r="K62" s="465"/>
      <c r="L62" s="465"/>
      <c r="M62" s="465"/>
      <c r="N62" s="465"/>
      <c r="O62" s="465"/>
      <c r="P62" s="465"/>
      <c r="Q62" s="465"/>
      <c r="R62" s="465"/>
      <c r="S62" s="465"/>
      <c r="T62" s="465"/>
      <c r="U62" s="465"/>
      <c r="V62" s="465"/>
      <c r="W62" s="465"/>
      <c r="X62" s="465"/>
    </row>
    <row r="63" spans="1:24" ht="28" customHeight="1">
      <c r="B63" s="465"/>
      <c r="C63" s="465"/>
      <c r="D63" s="465"/>
      <c r="E63" s="465"/>
      <c r="F63" s="465"/>
      <c r="G63" s="465"/>
      <c r="H63" s="465"/>
      <c r="I63" s="465"/>
      <c r="J63" s="465"/>
      <c r="K63" s="465"/>
      <c r="L63" s="465"/>
      <c r="M63" s="465"/>
      <c r="N63" s="465"/>
      <c r="O63" s="465"/>
      <c r="P63" s="465"/>
      <c r="Q63" s="465"/>
      <c r="R63" s="465"/>
      <c r="S63" s="465"/>
      <c r="T63" s="465"/>
      <c r="U63" s="465"/>
      <c r="V63" s="465"/>
      <c r="W63" s="465"/>
      <c r="X63" s="465"/>
    </row>
    <row r="65" spans="2:25" ht="14.5">
      <c r="B65" s="466" t="s">
        <v>32</v>
      </c>
      <c r="C65" s="466"/>
      <c r="D65" s="466"/>
      <c r="E65" s="466"/>
      <c r="F65" s="466"/>
      <c r="G65" s="466"/>
      <c r="H65" s="466"/>
      <c r="I65" s="466"/>
      <c r="J65" s="466"/>
      <c r="K65" s="466"/>
      <c r="L65" s="466"/>
      <c r="M65" s="466"/>
      <c r="N65" s="466"/>
      <c r="O65" s="466"/>
      <c r="P65" s="466"/>
      <c r="Q65" s="466"/>
      <c r="R65" s="466"/>
      <c r="S65" s="466"/>
      <c r="T65" s="466"/>
      <c r="U65" s="466"/>
      <c r="V65" s="466"/>
      <c r="W65" s="466"/>
      <c r="X65" s="466"/>
      <c r="Y65" s="466"/>
    </row>
    <row r="66" spans="2:25" ht="14.5">
      <c r="B66" s="466"/>
      <c r="C66" s="466"/>
      <c r="D66" s="466"/>
      <c r="E66" s="466"/>
      <c r="F66" s="466"/>
      <c r="G66" s="466"/>
      <c r="H66" s="466"/>
      <c r="I66" s="466"/>
      <c r="J66" s="466"/>
      <c r="K66" s="466"/>
      <c r="L66" s="466"/>
      <c r="M66" s="466"/>
      <c r="N66" s="466"/>
      <c r="O66" s="466"/>
      <c r="P66" s="466"/>
      <c r="Q66" s="466"/>
      <c r="R66" s="466"/>
      <c r="S66" s="466"/>
      <c r="T66" s="466"/>
      <c r="U66" s="466"/>
      <c r="V66" s="466"/>
      <c r="W66" s="466"/>
      <c r="X66" s="466"/>
      <c r="Y66" s="466"/>
    </row>
    <row r="67" spans="2:25" ht="14.5">
      <c r="B67" s="466"/>
      <c r="C67" s="466"/>
      <c r="D67" s="466"/>
      <c r="E67" s="466"/>
      <c r="F67" s="466"/>
      <c r="G67" s="466"/>
      <c r="H67" s="466"/>
      <c r="I67" s="466"/>
      <c r="J67" s="466"/>
      <c r="K67" s="466"/>
      <c r="L67" s="466"/>
      <c r="M67" s="466"/>
      <c r="N67" s="466"/>
      <c r="O67" s="466"/>
      <c r="P67" s="466"/>
      <c r="Q67" s="466"/>
      <c r="R67" s="466"/>
      <c r="S67" s="466"/>
      <c r="T67" s="466"/>
      <c r="U67" s="466"/>
      <c r="V67" s="466"/>
      <c r="W67" s="466"/>
      <c r="X67" s="466"/>
      <c r="Y67" s="466"/>
    </row>
    <row r="68" spans="2:25" ht="14.5">
      <c r="B68" s="466"/>
      <c r="C68" s="466"/>
      <c r="D68" s="466"/>
      <c r="E68" s="466"/>
      <c r="F68" s="466"/>
      <c r="G68" s="466"/>
      <c r="H68" s="466"/>
      <c r="I68" s="466"/>
      <c r="J68" s="466"/>
      <c r="K68" s="466"/>
      <c r="L68" s="466"/>
      <c r="M68" s="466"/>
      <c r="N68" s="466"/>
      <c r="O68" s="466"/>
      <c r="P68" s="466"/>
      <c r="Q68" s="466"/>
      <c r="R68" s="466"/>
      <c r="S68" s="466"/>
      <c r="T68" s="466"/>
      <c r="U68" s="466"/>
      <c r="V68" s="466"/>
      <c r="W68" s="466"/>
      <c r="X68" s="466"/>
      <c r="Y68" s="466"/>
    </row>
    <row r="69" spans="2:25" ht="14.5">
      <c r="B69" s="466"/>
      <c r="C69" s="466"/>
      <c r="D69" s="466"/>
      <c r="E69" s="466"/>
      <c r="F69" s="466"/>
      <c r="G69" s="466"/>
      <c r="H69" s="466"/>
      <c r="I69" s="466"/>
      <c r="J69" s="466"/>
      <c r="K69" s="466"/>
      <c r="L69" s="466"/>
      <c r="M69" s="466"/>
      <c r="N69" s="466"/>
      <c r="O69" s="466"/>
      <c r="P69" s="466"/>
      <c r="Q69" s="466"/>
      <c r="R69" s="466"/>
      <c r="S69" s="466"/>
      <c r="T69" s="466"/>
      <c r="U69" s="466"/>
      <c r="V69" s="466"/>
      <c r="W69" s="466"/>
      <c r="X69" s="466"/>
      <c r="Y69" s="466"/>
    </row>
    <row r="70" spans="2:25" ht="14.5">
      <c r="B70" s="466"/>
      <c r="C70" s="466"/>
      <c r="D70" s="466"/>
      <c r="E70" s="466"/>
      <c r="F70" s="466"/>
      <c r="G70" s="466"/>
      <c r="H70" s="466"/>
      <c r="I70" s="466"/>
      <c r="J70" s="466"/>
      <c r="K70" s="466"/>
      <c r="L70" s="466"/>
      <c r="M70" s="466"/>
      <c r="N70" s="466"/>
      <c r="O70" s="466"/>
      <c r="P70" s="466"/>
      <c r="Q70" s="466"/>
      <c r="R70" s="466"/>
      <c r="S70" s="466"/>
      <c r="T70" s="466"/>
      <c r="U70" s="466"/>
      <c r="V70" s="466"/>
      <c r="W70" s="466"/>
      <c r="X70" s="466"/>
      <c r="Y70" s="466"/>
    </row>
    <row r="111" spans="2:2" ht="14.5">
      <c r="B111" s="16"/>
    </row>
    <row r="112" spans="2:2" ht="14.5">
      <c r="B112" s="16"/>
    </row>
    <row r="113" spans="2:2" ht="14.5">
      <c r="B113" s="16"/>
    </row>
    <row r="114" spans="2:2" ht="14.5">
      <c r="B114" s="16"/>
    </row>
    <row r="115" spans="2:2" ht="14.5">
      <c r="B115" s="16"/>
    </row>
    <row r="116" spans="2:2" ht="14.5">
      <c r="B116" s="16"/>
    </row>
  </sheetData>
  <mergeCells count="28">
    <mergeCell ref="B65:Y70"/>
    <mergeCell ref="E7:W7"/>
    <mergeCell ref="A9:W12"/>
    <mergeCell ref="A14:W15"/>
    <mergeCell ref="A17:X18"/>
    <mergeCell ref="B20:X22"/>
    <mergeCell ref="A23:X23"/>
    <mergeCell ref="B24:X27"/>
    <mergeCell ref="B28:X29"/>
    <mergeCell ref="B30:X30"/>
    <mergeCell ref="A31:X31"/>
    <mergeCell ref="B34:X35"/>
    <mergeCell ref="B46:X47"/>
    <mergeCell ref="A48:X48"/>
    <mergeCell ref="B49:X50"/>
    <mergeCell ref="A36:X36"/>
    <mergeCell ref="B37:X38"/>
    <mergeCell ref="B39:X40"/>
    <mergeCell ref="A43:X43"/>
    <mergeCell ref="B44:X45"/>
    <mergeCell ref="B60:X60"/>
    <mergeCell ref="A61:X61"/>
    <mergeCell ref="B62:X63"/>
    <mergeCell ref="A55:X55"/>
    <mergeCell ref="B51:X51"/>
    <mergeCell ref="B56:X56"/>
    <mergeCell ref="B57:X59"/>
    <mergeCell ref="B52:X5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6D17A-6B8A-6F4C-8865-F33C2A8D1101}">
  <dimension ref="A1:P102"/>
  <sheetViews>
    <sheetView workbookViewId="0">
      <selection activeCell="K16" sqref="K16"/>
    </sheetView>
  </sheetViews>
  <sheetFormatPr defaultColWidth="11" defaultRowHeight="15.5"/>
  <cols>
    <col min="1" max="1" width="23" bestFit="1" customWidth="1"/>
    <col min="2" max="4" width="9" bestFit="1" customWidth="1"/>
    <col min="5" max="5" width="10.6640625" bestFit="1" customWidth="1"/>
    <col min="6" max="14" width="10.5" bestFit="1" customWidth="1"/>
  </cols>
  <sheetData>
    <row r="1" spans="1:16">
      <c r="A1" t="s">
        <v>137</v>
      </c>
      <c r="B1" s="109">
        <v>43831</v>
      </c>
      <c r="C1" s="109">
        <v>43862</v>
      </c>
      <c r="D1" s="109">
        <v>43891</v>
      </c>
      <c r="E1" s="109">
        <v>43922</v>
      </c>
      <c r="F1" s="109">
        <v>43952</v>
      </c>
      <c r="G1" s="109">
        <v>43983</v>
      </c>
      <c r="H1" s="109">
        <v>44013</v>
      </c>
      <c r="I1" s="109">
        <v>44044</v>
      </c>
      <c r="J1" s="109">
        <v>44075</v>
      </c>
      <c r="K1" s="109">
        <v>44105</v>
      </c>
      <c r="L1" s="109">
        <v>44136</v>
      </c>
      <c r="M1" s="109">
        <v>44166</v>
      </c>
      <c r="N1" t="s">
        <v>175</v>
      </c>
    </row>
    <row r="2" spans="1:16">
      <c r="A2" t="s">
        <v>176</v>
      </c>
      <c r="B2" s="74">
        <v>12000</v>
      </c>
      <c r="C2" s="74">
        <v>12000</v>
      </c>
      <c r="D2" s="74">
        <v>12000</v>
      </c>
      <c r="E2" s="74">
        <v>12000</v>
      </c>
      <c r="F2" s="74">
        <v>12000</v>
      </c>
      <c r="G2" s="74">
        <v>12000</v>
      </c>
      <c r="H2" s="74">
        <v>12000</v>
      </c>
      <c r="I2" s="74">
        <v>12000</v>
      </c>
      <c r="J2" s="74">
        <v>12000</v>
      </c>
      <c r="K2" s="74">
        <v>12000</v>
      </c>
      <c r="L2" s="74">
        <v>12000</v>
      </c>
      <c r="M2" s="74">
        <v>12000</v>
      </c>
      <c r="N2" s="75">
        <f>SUM(E2:M2)</f>
        <v>108000</v>
      </c>
      <c r="P2" s="85">
        <v>0</v>
      </c>
    </row>
    <row r="3" spans="1:16">
      <c r="A3" t="s">
        <v>58</v>
      </c>
      <c r="B3" s="74">
        <v>6000</v>
      </c>
      <c r="C3" s="74">
        <v>6000</v>
      </c>
      <c r="D3" s="74">
        <v>6000</v>
      </c>
      <c r="E3" s="74">
        <v>6000</v>
      </c>
      <c r="F3" s="74">
        <v>6000</v>
      </c>
      <c r="G3" s="74">
        <v>6000</v>
      </c>
      <c r="H3" s="74">
        <v>6000</v>
      </c>
      <c r="I3" s="74">
        <v>6000</v>
      </c>
      <c r="J3" s="74">
        <v>6000</v>
      </c>
      <c r="K3" s="74">
        <v>6000</v>
      </c>
      <c r="L3" s="74">
        <v>6000</v>
      </c>
      <c r="M3" s="74">
        <v>6000</v>
      </c>
      <c r="N3" s="75">
        <f t="shared" ref="N3:N7" si="0">SUM(E3:M3)</f>
        <v>54000</v>
      </c>
      <c r="P3" s="85">
        <v>0.01</v>
      </c>
    </row>
    <row r="4" spans="1:16">
      <c r="A4" t="s">
        <v>59</v>
      </c>
      <c r="B4" s="74">
        <v>1000</v>
      </c>
      <c r="C4" s="74">
        <v>1000</v>
      </c>
      <c r="D4" s="74">
        <v>1000</v>
      </c>
      <c r="E4" s="74">
        <v>1000</v>
      </c>
      <c r="F4" s="74">
        <v>1000</v>
      </c>
      <c r="G4" s="74">
        <v>1000</v>
      </c>
      <c r="H4" s="74">
        <v>1000</v>
      </c>
      <c r="I4" s="74">
        <v>1000</v>
      </c>
      <c r="J4" s="74">
        <v>1000</v>
      </c>
      <c r="K4" s="74">
        <v>1000</v>
      </c>
      <c r="L4" s="74">
        <v>1000</v>
      </c>
      <c r="M4" s="74">
        <v>1000</v>
      </c>
      <c r="N4" s="75">
        <f t="shared" si="0"/>
        <v>9000</v>
      </c>
      <c r="P4" s="85">
        <v>0.02</v>
      </c>
    </row>
    <row r="5" spans="1:16">
      <c r="A5" t="s">
        <v>177</v>
      </c>
      <c r="B5" s="74">
        <f t="shared" ref="B5:D5" si="1">SUM(B3:B4)</f>
        <v>7000</v>
      </c>
      <c r="C5" s="74">
        <f t="shared" si="1"/>
        <v>7000</v>
      </c>
      <c r="D5" s="74">
        <f t="shared" si="1"/>
        <v>7000</v>
      </c>
      <c r="E5" s="74">
        <f>SUM(E3:E4)</f>
        <v>7000</v>
      </c>
      <c r="F5" s="74">
        <f t="shared" ref="F5:M5" si="2">SUM(F3:F4)</f>
        <v>7000</v>
      </c>
      <c r="G5" s="74">
        <f t="shared" si="2"/>
        <v>7000</v>
      </c>
      <c r="H5" s="74">
        <f t="shared" si="2"/>
        <v>7000</v>
      </c>
      <c r="I5" s="74">
        <f t="shared" si="2"/>
        <v>7000</v>
      </c>
      <c r="J5" s="74">
        <f t="shared" si="2"/>
        <v>7000</v>
      </c>
      <c r="K5" s="74">
        <f t="shared" si="2"/>
        <v>7000</v>
      </c>
      <c r="L5" s="74">
        <f t="shared" si="2"/>
        <v>7000</v>
      </c>
      <c r="M5" s="74">
        <f t="shared" si="2"/>
        <v>7000</v>
      </c>
      <c r="N5" s="75">
        <f t="shared" si="0"/>
        <v>63000</v>
      </c>
      <c r="P5" s="85">
        <v>0.03</v>
      </c>
    </row>
    <row r="6" spans="1:16">
      <c r="A6" t="s">
        <v>178</v>
      </c>
      <c r="B6" s="74">
        <v>3997</v>
      </c>
      <c r="C6" s="74">
        <v>3998</v>
      </c>
      <c r="D6" s="74">
        <v>3999</v>
      </c>
      <c r="E6" s="74">
        <v>4000</v>
      </c>
      <c r="F6" s="74">
        <v>4000</v>
      </c>
      <c r="G6" s="74">
        <v>4000</v>
      </c>
      <c r="H6" s="74">
        <v>4000</v>
      </c>
      <c r="I6" s="74">
        <v>4000</v>
      </c>
      <c r="J6" s="74">
        <v>4000</v>
      </c>
      <c r="K6" s="74">
        <v>4000</v>
      </c>
      <c r="L6" s="74">
        <v>4000</v>
      </c>
      <c r="M6" s="74">
        <v>4000</v>
      </c>
      <c r="N6" s="75">
        <f t="shared" si="0"/>
        <v>36000</v>
      </c>
      <c r="P6" s="85">
        <v>0.04</v>
      </c>
    </row>
    <row r="7" spans="1:16">
      <c r="A7" t="s">
        <v>179</v>
      </c>
      <c r="B7" s="74">
        <f t="shared" ref="B7:D7" si="3">SUM(B5:B6)</f>
        <v>10997</v>
      </c>
      <c r="C7" s="74">
        <f t="shared" si="3"/>
        <v>10998</v>
      </c>
      <c r="D7" s="74">
        <f t="shared" si="3"/>
        <v>10999</v>
      </c>
      <c r="E7" s="74">
        <f>SUM(E5:E6)</f>
        <v>11000</v>
      </c>
      <c r="F7" s="74">
        <f t="shared" ref="F7:M7" si="4">SUM(F5:F6)</f>
        <v>11000</v>
      </c>
      <c r="G7" s="74">
        <f t="shared" si="4"/>
        <v>11000</v>
      </c>
      <c r="H7" s="74">
        <f t="shared" si="4"/>
        <v>11000</v>
      </c>
      <c r="I7" s="74">
        <f t="shared" si="4"/>
        <v>11000</v>
      </c>
      <c r="J7" s="74">
        <f t="shared" si="4"/>
        <v>11000</v>
      </c>
      <c r="K7" s="74">
        <f t="shared" si="4"/>
        <v>11000</v>
      </c>
      <c r="L7" s="74">
        <f t="shared" si="4"/>
        <v>11000</v>
      </c>
      <c r="M7" s="74">
        <f t="shared" si="4"/>
        <v>11000</v>
      </c>
      <c r="N7" s="75">
        <f t="shared" si="0"/>
        <v>99000</v>
      </c>
      <c r="P7" s="85">
        <v>0.05</v>
      </c>
    </row>
    <row r="8" spans="1:16">
      <c r="P8" s="85">
        <v>0.06</v>
      </c>
    </row>
    <row r="9" spans="1:16">
      <c r="A9" t="s">
        <v>180</v>
      </c>
      <c r="B9" s="76">
        <v>1</v>
      </c>
      <c r="D9" s="612" t="s">
        <v>181</v>
      </c>
      <c r="E9" s="612"/>
      <c r="P9" s="85">
        <v>7.0000000000000007E-2</v>
      </c>
    </row>
    <row r="10" spans="1:16">
      <c r="A10" t="s">
        <v>182</v>
      </c>
      <c r="B10" s="110">
        <v>44105</v>
      </c>
      <c r="D10" s="612" t="s">
        <v>183</v>
      </c>
      <c r="E10" s="612"/>
      <c r="P10" s="85">
        <v>0.08</v>
      </c>
    </row>
    <row r="11" spans="1:16">
      <c r="A11" t="s">
        <v>184</v>
      </c>
      <c r="B11" s="110">
        <v>44166</v>
      </c>
      <c r="D11" s="612" t="s">
        <v>185</v>
      </c>
      <c r="E11" s="612"/>
      <c r="P11" s="85">
        <v>0.09</v>
      </c>
    </row>
    <row r="12" spans="1:16">
      <c r="P12" s="85">
        <v>0.1</v>
      </c>
    </row>
    <row r="13" spans="1:16">
      <c r="P13" s="85">
        <v>0.11</v>
      </c>
    </row>
    <row r="14" spans="1:16">
      <c r="A14" t="s">
        <v>137</v>
      </c>
      <c r="B14" s="109">
        <v>43831</v>
      </c>
      <c r="C14" s="109">
        <v>43862</v>
      </c>
      <c r="D14" s="109">
        <v>43891</v>
      </c>
      <c r="E14" s="109">
        <v>43922</v>
      </c>
      <c r="F14" s="109">
        <v>43952</v>
      </c>
      <c r="G14" s="109">
        <v>43983</v>
      </c>
      <c r="H14" s="109">
        <v>44013</v>
      </c>
      <c r="I14" s="109">
        <v>44044</v>
      </c>
      <c r="J14" s="109">
        <v>44075</v>
      </c>
      <c r="K14" s="109">
        <v>44105</v>
      </c>
      <c r="L14" s="109">
        <v>44136</v>
      </c>
      <c r="M14" s="109">
        <v>44166</v>
      </c>
      <c r="N14" t="s">
        <v>175</v>
      </c>
      <c r="P14" s="85">
        <v>0.12</v>
      </c>
    </row>
    <row r="15" spans="1:16">
      <c r="A15" t="s">
        <v>176</v>
      </c>
      <c r="B15" s="74">
        <f>IF($B$10&gt;B14,B2,IF($B$11&lt;B14,B2,B2*(1-$B$9)))</f>
        <v>12000</v>
      </c>
      <c r="C15" s="74">
        <f>IF($B$10&gt;C14,C2,IF($B$11&lt;C14,C2,C2*(1-$B$9)))</f>
        <v>12000</v>
      </c>
      <c r="D15" s="74">
        <f t="shared" ref="D15:M15" si="5">IF($B$10&gt;D14,D2,IF($B$11&lt;D14,D2,D2*(1-$B$9)))</f>
        <v>12000</v>
      </c>
      <c r="E15" s="74">
        <f t="shared" si="5"/>
        <v>12000</v>
      </c>
      <c r="F15" s="74">
        <f t="shared" si="5"/>
        <v>12000</v>
      </c>
      <c r="G15" s="74">
        <f t="shared" si="5"/>
        <v>12000</v>
      </c>
      <c r="H15" s="74">
        <f t="shared" si="5"/>
        <v>12000</v>
      </c>
      <c r="I15" s="74">
        <f t="shared" si="5"/>
        <v>12000</v>
      </c>
      <c r="J15" s="74">
        <f t="shared" si="5"/>
        <v>12000</v>
      </c>
      <c r="K15" s="74">
        <f>IF($B$10&gt;K14,K2,IF($B$11&lt;K14,K2,K2*(1-$B$9)))</f>
        <v>0</v>
      </c>
      <c r="L15" s="74">
        <f t="shared" si="5"/>
        <v>0</v>
      </c>
      <c r="M15" s="74">
        <f t="shared" si="5"/>
        <v>0</v>
      </c>
      <c r="N15" s="75">
        <f>SUM(E15:M15)</f>
        <v>72000</v>
      </c>
      <c r="P15" s="85">
        <v>0.13</v>
      </c>
    </row>
    <row r="16" spans="1:16">
      <c r="A16" t="s">
        <v>186</v>
      </c>
      <c r="B16" s="74">
        <f>IF($B$10&gt;B14,0,IF($B$11&lt;B14,B3,B3*(1-$B$9)))</f>
        <v>0</v>
      </c>
      <c r="C16" s="74"/>
      <c r="D16" s="74"/>
      <c r="E16" s="74"/>
      <c r="F16" s="74"/>
      <c r="G16" s="74"/>
      <c r="H16" s="74"/>
      <c r="I16" s="74"/>
      <c r="J16" s="74"/>
      <c r="K16" s="74"/>
      <c r="L16" s="74"/>
      <c r="M16" s="74"/>
      <c r="N16" s="75"/>
      <c r="P16" s="85">
        <v>0.14000000000000001</v>
      </c>
    </row>
    <row r="17" spans="1:16">
      <c r="A17" t="s">
        <v>58</v>
      </c>
      <c r="B17" s="74">
        <v>6000</v>
      </c>
      <c r="C17" s="74">
        <v>6000</v>
      </c>
      <c r="D17" s="74">
        <v>6000</v>
      </c>
      <c r="E17" s="74">
        <v>6000</v>
      </c>
      <c r="F17" s="74">
        <v>6000</v>
      </c>
      <c r="G17" s="74">
        <v>6000</v>
      </c>
      <c r="H17" s="74">
        <v>6000</v>
      </c>
      <c r="I17" s="74">
        <v>6000</v>
      </c>
      <c r="J17" s="74">
        <v>6000</v>
      </c>
      <c r="K17" s="74">
        <v>6000</v>
      </c>
      <c r="L17" s="74">
        <v>6000</v>
      </c>
      <c r="M17" s="74">
        <v>6000</v>
      </c>
      <c r="N17" s="75">
        <f t="shared" ref="N17:N21" si="6">SUM(E17:M17)</f>
        <v>54000</v>
      </c>
      <c r="P17" s="85">
        <v>0.15</v>
      </c>
    </row>
    <row r="18" spans="1:16">
      <c r="A18" t="s">
        <v>59</v>
      </c>
      <c r="B18" s="74">
        <v>1000</v>
      </c>
      <c r="C18" s="74">
        <v>1000</v>
      </c>
      <c r="D18" s="74">
        <v>1000</v>
      </c>
      <c r="E18" s="74">
        <v>1000</v>
      </c>
      <c r="F18" s="74">
        <v>1000</v>
      </c>
      <c r="G18" s="74">
        <v>1000</v>
      </c>
      <c r="H18" s="74">
        <v>1000</v>
      </c>
      <c r="I18" s="74">
        <v>1000</v>
      </c>
      <c r="J18" s="74">
        <v>1000</v>
      </c>
      <c r="K18" s="74">
        <v>1000</v>
      </c>
      <c r="L18" s="74">
        <v>1000</v>
      </c>
      <c r="M18" s="74">
        <v>1000</v>
      </c>
      <c r="N18" s="75">
        <f t="shared" si="6"/>
        <v>9000</v>
      </c>
      <c r="P18" s="85">
        <v>0.16</v>
      </c>
    </row>
    <row r="19" spans="1:16">
      <c r="A19" t="s">
        <v>177</v>
      </c>
      <c r="B19" s="74">
        <f t="shared" ref="B19:D19" si="7">SUM(B17:B18)</f>
        <v>7000</v>
      </c>
      <c r="C19" s="74">
        <f t="shared" si="7"/>
        <v>7000</v>
      </c>
      <c r="D19" s="74">
        <f t="shared" si="7"/>
        <v>7000</v>
      </c>
      <c r="E19" s="74">
        <f>SUM(E17:E18)</f>
        <v>7000</v>
      </c>
      <c r="F19" s="74">
        <f t="shared" ref="F19:M19" si="8">SUM(F17:F18)</f>
        <v>7000</v>
      </c>
      <c r="G19" s="74">
        <f t="shared" si="8"/>
        <v>7000</v>
      </c>
      <c r="H19" s="74">
        <f t="shared" si="8"/>
        <v>7000</v>
      </c>
      <c r="I19" s="74">
        <f t="shared" si="8"/>
        <v>7000</v>
      </c>
      <c r="J19" s="74">
        <f t="shared" si="8"/>
        <v>7000</v>
      </c>
      <c r="K19" s="74">
        <f t="shared" si="8"/>
        <v>7000</v>
      </c>
      <c r="L19" s="74">
        <f t="shared" si="8"/>
        <v>7000</v>
      </c>
      <c r="M19" s="74">
        <f t="shared" si="8"/>
        <v>7000</v>
      </c>
      <c r="N19" s="75">
        <f t="shared" si="6"/>
        <v>63000</v>
      </c>
      <c r="P19" s="85">
        <v>0.17</v>
      </c>
    </row>
    <row r="20" spans="1:16">
      <c r="A20" t="s">
        <v>178</v>
      </c>
      <c r="B20" s="74">
        <v>3997</v>
      </c>
      <c r="C20" s="74">
        <v>3998</v>
      </c>
      <c r="D20" s="74">
        <v>3999</v>
      </c>
      <c r="E20" s="74">
        <v>4000</v>
      </c>
      <c r="F20" s="74">
        <v>4000</v>
      </c>
      <c r="G20" s="74">
        <v>4000</v>
      </c>
      <c r="H20" s="74">
        <v>4000</v>
      </c>
      <c r="I20" s="74">
        <v>4000</v>
      </c>
      <c r="J20" s="74">
        <v>4000</v>
      </c>
      <c r="K20" s="74">
        <v>4000</v>
      </c>
      <c r="L20" s="74">
        <v>4000</v>
      </c>
      <c r="M20" s="74">
        <v>4000</v>
      </c>
      <c r="N20" s="75">
        <f t="shared" si="6"/>
        <v>36000</v>
      </c>
      <c r="P20" s="85">
        <v>0.18</v>
      </c>
    </row>
    <row r="21" spans="1:16">
      <c r="A21" t="s">
        <v>179</v>
      </c>
      <c r="B21" s="74">
        <f t="shared" ref="B21:D21" si="9">SUM(B19:B20)</f>
        <v>10997</v>
      </c>
      <c r="C21" s="74">
        <f t="shared" si="9"/>
        <v>10998</v>
      </c>
      <c r="D21" s="74">
        <f t="shared" si="9"/>
        <v>10999</v>
      </c>
      <c r="E21" s="74">
        <f>SUM(E19:E20)</f>
        <v>11000</v>
      </c>
      <c r="F21" s="74">
        <f t="shared" ref="F21:M21" si="10">SUM(F19:F20)</f>
        <v>11000</v>
      </c>
      <c r="G21" s="74">
        <f t="shared" si="10"/>
        <v>11000</v>
      </c>
      <c r="H21" s="74">
        <f t="shared" si="10"/>
        <v>11000</v>
      </c>
      <c r="I21" s="74">
        <f t="shared" si="10"/>
        <v>11000</v>
      </c>
      <c r="J21" s="74">
        <f t="shared" si="10"/>
        <v>11000</v>
      </c>
      <c r="K21" s="74">
        <f t="shared" si="10"/>
        <v>11000</v>
      </c>
      <c r="L21" s="74">
        <f t="shared" si="10"/>
        <v>11000</v>
      </c>
      <c r="M21" s="74">
        <f t="shared" si="10"/>
        <v>11000</v>
      </c>
      <c r="N21" s="75">
        <f t="shared" si="6"/>
        <v>99000</v>
      </c>
      <c r="P21" s="85">
        <v>0.19</v>
      </c>
    </row>
    <row r="22" spans="1:16">
      <c r="P22" s="85">
        <v>0.2</v>
      </c>
    </row>
    <row r="23" spans="1:16">
      <c r="P23" s="85">
        <v>0.21</v>
      </c>
    </row>
    <row r="24" spans="1:16">
      <c r="P24" s="85">
        <v>0.22</v>
      </c>
    </row>
    <row r="25" spans="1:16">
      <c r="P25" s="85">
        <v>0.23</v>
      </c>
    </row>
    <row r="26" spans="1:16">
      <c r="P26" s="85">
        <v>0.24</v>
      </c>
    </row>
    <row r="27" spans="1:16">
      <c r="P27" s="85">
        <v>0.25</v>
      </c>
    </row>
    <row r="28" spans="1:16">
      <c r="P28" s="85">
        <v>0.26</v>
      </c>
    </row>
    <row r="29" spans="1:16">
      <c r="P29" s="85">
        <v>0.27</v>
      </c>
    </row>
    <row r="30" spans="1:16">
      <c r="P30" s="85">
        <v>0.28000000000000003</v>
      </c>
    </row>
    <row r="31" spans="1:16">
      <c r="P31" s="85">
        <v>0.28999999999999998</v>
      </c>
    </row>
    <row r="32" spans="1:16">
      <c r="P32" s="85">
        <v>0.3</v>
      </c>
    </row>
    <row r="33" spans="16:16">
      <c r="P33" s="85">
        <v>0.31</v>
      </c>
    </row>
    <row r="34" spans="16:16">
      <c r="P34" s="85">
        <v>0.32</v>
      </c>
    </row>
    <row r="35" spans="16:16">
      <c r="P35" s="85">
        <v>0.33</v>
      </c>
    </row>
    <row r="36" spans="16:16">
      <c r="P36" s="85">
        <v>0.34</v>
      </c>
    </row>
    <row r="37" spans="16:16">
      <c r="P37" s="85">
        <v>0.35</v>
      </c>
    </row>
    <row r="38" spans="16:16">
      <c r="P38" s="85">
        <v>0.36</v>
      </c>
    </row>
    <row r="39" spans="16:16">
      <c r="P39" s="85">
        <v>0.37</v>
      </c>
    </row>
    <row r="40" spans="16:16">
      <c r="P40" s="85">
        <v>0.38</v>
      </c>
    </row>
    <row r="41" spans="16:16">
      <c r="P41" s="85">
        <v>0.39</v>
      </c>
    </row>
    <row r="42" spans="16:16">
      <c r="P42" s="85">
        <v>0.4</v>
      </c>
    </row>
    <row r="43" spans="16:16">
      <c r="P43" s="85">
        <v>0.41</v>
      </c>
    </row>
    <row r="44" spans="16:16">
      <c r="P44" s="85">
        <v>0.42</v>
      </c>
    </row>
    <row r="45" spans="16:16">
      <c r="P45" s="85">
        <v>0.43</v>
      </c>
    </row>
    <row r="46" spans="16:16">
      <c r="P46" s="85">
        <v>0.44</v>
      </c>
    </row>
    <row r="47" spans="16:16">
      <c r="P47" s="85">
        <v>0.45</v>
      </c>
    </row>
    <row r="48" spans="16:16">
      <c r="P48" s="85">
        <v>0.46</v>
      </c>
    </row>
    <row r="49" spans="16:16">
      <c r="P49" s="85">
        <v>0.47</v>
      </c>
    </row>
    <row r="50" spans="16:16">
      <c r="P50" s="85">
        <v>0.48</v>
      </c>
    </row>
    <row r="51" spans="16:16">
      <c r="P51" s="85">
        <v>0.49</v>
      </c>
    </row>
    <row r="52" spans="16:16">
      <c r="P52" s="85">
        <v>0.5</v>
      </c>
    </row>
    <row r="53" spans="16:16">
      <c r="P53" s="85">
        <v>0.51</v>
      </c>
    </row>
    <row r="54" spans="16:16">
      <c r="P54" s="85">
        <v>0.52</v>
      </c>
    </row>
    <row r="55" spans="16:16">
      <c r="P55" s="85">
        <v>0.53</v>
      </c>
    </row>
    <row r="56" spans="16:16">
      <c r="P56" s="85">
        <v>0.54</v>
      </c>
    </row>
    <row r="57" spans="16:16">
      <c r="P57" s="85">
        <v>0.55000000000000004</v>
      </c>
    </row>
    <row r="58" spans="16:16">
      <c r="P58" s="85">
        <v>0.56000000000000005</v>
      </c>
    </row>
    <row r="59" spans="16:16">
      <c r="P59" s="85">
        <v>0.56999999999999995</v>
      </c>
    </row>
    <row r="60" spans="16:16">
      <c r="P60" s="85">
        <v>0.57999999999999996</v>
      </c>
    </row>
    <row r="61" spans="16:16">
      <c r="P61" s="85">
        <v>0.59</v>
      </c>
    </row>
    <row r="62" spans="16:16">
      <c r="P62" s="85">
        <v>0.6</v>
      </c>
    </row>
    <row r="63" spans="16:16">
      <c r="P63" s="85">
        <v>0.61</v>
      </c>
    </row>
    <row r="64" spans="16:16">
      <c r="P64" s="85">
        <v>0.62</v>
      </c>
    </row>
    <row r="65" spans="16:16">
      <c r="P65" s="85">
        <v>0.63</v>
      </c>
    </row>
    <row r="66" spans="16:16">
      <c r="P66" s="85">
        <v>0.64</v>
      </c>
    </row>
    <row r="67" spans="16:16">
      <c r="P67" s="85">
        <v>0.65</v>
      </c>
    </row>
    <row r="68" spans="16:16">
      <c r="P68" s="85">
        <v>0.66</v>
      </c>
    </row>
    <row r="69" spans="16:16">
      <c r="P69" s="85">
        <v>0.67</v>
      </c>
    </row>
    <row r="70" spans="16:16">
      <c r="P70" s="85">
        <v>0.68</v>
      </c>
    </row>
    <row r="71" spans="16:16">
      <c r="P71" s="85">
        <v>0.69</v>
      </c>
    </row>
    <row r="72" spans="16:16">
      <c r="P72" s="85">
        <v>0.7</v>
      </c>
    </row>
    <row r="73" spans="16:16">
      <c r="P73" s="85">
        <v>0.71</v>
      </c>
    </row>
    <row r="74" spans="16:16">
      <c r="P74" s="85">
        <v>0.72</v>
      </c>
    </row>
    <row r="75" spans="16:16">
      <c r="P75" s="85">
        <v>0.73</v>
      </c>
    </row>
    <row r="76" spans="16:16">
      <c r="P76" s="85">
        <v>0.74</v>
      </c>
    </row>
    <row r="77" spans="16:16">
      <c r="P77" s="85">
        <v>0.75</v>
      </c>
    </row>
    <row r="78" spans="16:16">
      <c r="P78" s="85">
        <v>0.76</v>
      </c>
    </row>
    <row r="79" spans="16:16">
      <c r="P79" s="85">
        <v>0.77</v>
      </c>
    </row>
    <row r="80" spans="16:16">
      <c r="P80" s="85">
        <v>0.78</v>
      </c>
    </row>
    <row r="81" spans="16:16">
      <c r="P81" s="85">
        <v>0.79</v>
      </c>
    </row>
    <row r="82" spans="16:16">
      <c r="P82" s="85">
        <v>0.8</v>
      </c>
    </row>
    <row r="83" spans="16:16">
      <c r="P83" s="85">
        <v>0.81</v>
      </c>
    </row>
    <row r="84" spans="16:16">
      <c r="P84" s="85">
        <v>0.82</v>
      </c>
    </row>
    <row r="85" spans="16:16">
      <c r="P85" s="85">
        <v>0.83</v>
      </c>
    </row>
    <row r="86" spans="16:16">
      <c r="P86" s="85">
        <v>0.84</v>
      </c>
    </row>
    <row r="87" spans="16:16">
      <c r="P87" s="85">
        <v>0.85</v>
      </c>
    </row>
    <row r="88" spans="16:16">
      <c r="P88" s="85">
        <v>0.86</v>
      </c>
    </row>
    <row r="89" spans="16:16">
      <c r="P89" s="85">
        <v>0.87</v>
      </c>
    </row>
    <row r="90" spans="16:16">
      <c r="P90" s="85">
        <v>0.88</v>
      </c>
    </row>
    <row r="91" spans="16:16">
      <c r="P91" s="85">
        <v>0.89</v>
      </c>
    </row>
    <row r="92" spans="16:16">
      <c r="P92" s="85">
        <v>0.9</v>
      </c>
    </row>
    <row r="93" spans="16:16">
      <c r="P93" s="85">
        <v>0.91</v>
      </c>
    </row>
    <row r="94" spans="16:16">
      <c r="P94" s="85">
        <v>0.92</v>
      </c>
    </row>
    <row r="95" spans="16:16">
      <c r="P95" s="85">
        <v>0.93</v>
      </c>
    </row>
    <row r="96" spans="16:16">
      <c r="P96" s="85">
        <v>0.94</v>
      </c>
    </row>
    <row r="97" spans="16:16">
      <c r="P97" s="85">
        <v>0.95</v>
      </c>
    </row>
    <row r="98" spans="16:16">
      <c r="P98" s="85">
        <v>0.96</v>
      </c>
    </row>
    <row r="99" spans="16:16">
      <c r="P99" s="85">
        <v>0.97</v>
      </c>
    </row>
    <row r="100" spans="16:16">
      <c r="P100" s="85">
        <v>0.98</v>
      </c>
    </row>
    <row r="101" spans="16:16">
      <c r="P101" s="85">
        <v>0.99</v>
      </c>
    </row>
    <row r="102" spans="16:16">
      <c r="P102" s="85">
        <v>1</v>
      </c>
    </row>
  </sheetData>
  <mergeCells count="3">
    <mergeCell ref="D9:E9"/>
    <mergeCell ref="D10:E10"/>
    <mergeCell ref="D11:E11"/>
  </mergeCells>
  <phoneticPr fontId="24" type="noConversion"/>
  <dataValidations count="2">
    <dataValidation type="list" allowBlank="1" showInputMessage="1" showErrorMessage="1" sqref="B9 F9" xr:uid="{145AA329-70EE-AB42-A4AC-F8C93F2CB51C}">
      <formula1>$P$2:$P$102</formula1>
    </dataValidation>
    <dataValidation type="list" allowBlank="1" showInputMessage="1" showErrorMessage="1" sqref="B10:B11 F10:F11" xr:uid="{06C71300-466D-0B48-A93A-ED8E2E31D032}">
      <formula1>$B$1:$M$1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93DD6-01AC-AF4C-92E4-FE7EFA1589F7}">
  <sheetPr>
    <tabColor rgb="FF173040"/>
  </sheetPr>
  <dimension ref="A1:S100"/>
  <sheetViews>
    <sheetView workbookViewId="0">
      <selection activeCell="B36" sqref="B36:E36"/>
    </sheetView>
  </sheetViews>
  <sheetFormatPr defaultColWidth="10.83203125" defaultRowHeight="15.5"/>
  <cols>
    <col min="1" max="1" width="16" style="275" bestFit="1" customWidth="1"/>
    <col min="2" max="16384" width="10.83203125" style="275"/>
  </cols>
  <sheetData>
    <row r="1" spans="1:19" ht="16" thickBot="1"/>
    <row r="2" spans="1:19" ht="29" thickBot="1">
      <c r="A2" s="475" t="s">
        <v>33</v>
      </c>
      <c r="B2" s="476"/>
      <c r="C2" s="476"/>
      <c r="D2" s="476"/>
      <c r="E2" s="476"/>
      <c r="F2" s="476"/>
      <c r="G2" s="476"/>
      <c r="H2" s="476"/>
      <c r="I2" s="476"/>
      <c r="J2" s="476"/>
      <c r="K2" s="476"/>
      <c r="L2" s="476"/>
      <c r="M2" s="476"/>
      <c r="N2" s="476"/>
      <c r="O2" s="476"/>
      <c r="P2" s="476"/>
      <c r="Q2" s="476"/>
      <c r="R2" s="476"/>
      <c r="S2" s="477"/>
    </row>
    <row r="3" spans="1:19" ht="24" thickBot="1">
      <c r="A3" s="421"/>
      <c r="B3" s="419"/>
      <c r="C3" s="419"/>
    </row>
    <row r="4" spans="1:19" ht="26.5" thickBot="1">
      <c r="A4" s="418" t="s">
        <v>34</v>
      </c>
      <c r="B4" s="491"/>
      <c r="C4" s="492"/>
      <c r="D4" s="493"/>
      <c r="E4" s="494"/>
      <c r="F4" s="420"/>
      <c r="G4" s="420"/>
      <c r="H4" s="420"/>
      <c r="I4" s="420"/>
      <c r="J4" s="420"/>
      <c r="K4" s="420"/>
      <c r="L4" s="420"/>
      <c r="M4" s="420"/>
      <c r="N4" s="420"/>
      <c r="O4" s="420"/>
      <c r="P4" s="420"/>
      <c r="Q4" s="420"/>
      <c r="R4" s="420"/>
      <c r="S4" s="420"/>
    </row>
    <row r="5" spans="1:19">
      <c r="A5" s="478"/>
      <c r="B5" s="479"/>
      <c r="C5" s="479"/>
      <c r="D5" s="479"/>
      <c r="E5" s="479"/>
      <c r="F5" s="479"/>
      <c r="G5" s="479"/>
      <c r="H5" s="479"/>
      <c r="I5" s="479"/>
      <c r="J5" s="479"/>
      <c r="K5" s="479"/>
      <c r="L5" s="479"/>
      <c r="M5" s="479"/>
      <c r="N5" s="479"/>
      <c r="O5" s="479"/>
      <c r="P5" s="479"/>
      <c r="Q5" s="479"/>
      <c r="R5" s="479"/>
      <c r="S5" s="480"/>
    </row>
    <row r="6" spans="1:19">
      <c r="A6" s="481"/>
      <c r="B6" s="482"/>
      <c r="C6" s="482"/>
      <c r="D6" s="482"/>
      <c r="E6" s="482"/>
      <c r="F6" s="482"/>
      <c r="G6" s="482"/>
      <c r="H6" s="482"/>
      <c r="I6" s="482"/>
      <c r="J6" s="482"/>
      <c r="K6" s="482"/>
      <c r="L6" s="482"/>
      <c r="M6" s="482"/>
      <c r="N6" s="482"/>
      <c r="O6" s="482"/>
      <c r="P6" s="482"/>
      <c r="Q6" s="482"/>
      <c r="R6" s="482"/>
      <c r="S6" s="483"/>
    </row>
    <row r="7" spans="1:19">
      <c r="A7" s="481"/>
      <c r="B7" s="482"/>
      <c r="C7" s="482"/>
      <c r="D7" s="482"/>
      <c r="E7" s="482"/>
      <c r="F7" s="482"/>
      <c r="G7" s="482"/>
      <c r="H7" s="482"/>
      <c r="I7" s="482"/>
      <c r="J7" s="482"/>
      <c r="K7" s="482"/>
      <c r="L7" s="482"/>
      <c r="M7" s="482"/>
      <c r="N7" s="482"/>
      <c r="O7" s="482"/>
      <c r="P7" s="482"/>
      <c r="Q7" s="482"/>
      <c r="R7" s="482"/>
      <c r="S7" s="483"/>
    </row>
    <row r="8" spans="1:19">
      <c r="A8" s="481"/>
      <c r="B8" s="482"/>
      <c r="C8" s="482"/>
      <c r="D8" s="482"/>
      <c r="E8" s="482"/>
      <c r="F8" s="482"/>
      <c r="G8" s="482"/>
      <c r="H8" s="482"/>
      <c r="I8" s="482"/>
      <c r="J8" s="482"/>
      <c r="K8" s="482"/>
      <c r="L8" s="482"/>
      <c r="M8" s="482"/>
      <c r="N8" s="482"/>
      <c r="O8" s="482"/>
      <c r="P8" s="482"/>
      <c r="Q8" s="482"/>
      <c r="R8" s="482"/>
      <c r="S8" s="483"/>
    </row>
    <row r="9" spans="1:19">
      <c r="A9" s="481"/>
      <c r="B9" s="482"/>
      <c r="C9" s="482"/>
      <c r="D9" s="482"/>
      <c r="E9" s="482"/>
      <c r="F9" s="482"/>
      <c r="G9" s="482"/>
      <c r="H9" s="482"/>
      <c r="I9" s="482"/>
      <c r="J9" s="482"/>
      <c r="K9" s="482"/>
      <c r="L9" s="482"/>
      <c r="M9" s="482"/>
      <c r="N9" s="482"/>
      <c r="O9" s="482"/>
      <c r="P9" s="482"/>
      <c r="Q9" s="482"/>
      <c r="R9" s="482"/>
      <c r="S9" s="483"/>
    </row>
    <row r="10" spans="1:19">
      <c r="A10" s="481"/>
      <c r="B10" s="482"/>
      <c r="C10" s="482"/>
      <c r="D10" s="482"/>
      <c r="E10" s="482"/>
      <c r="F10" s="482"/>
      <c r="G10" s="482"/>
      <c r="H10" s="482"/>
      <c r="I10" s="482"/>
      <c r="J10" s="482"/>
      <c r="K10" s="482"/>
      <c r="L10" s="482"/>
      <c r="M10" s="482"/>
      <c r="N10" s="482"/>
      <c r="O10" s="482"/>
      <c r="P10" s="482"/>
      <c r="Q10" s="482"/>
      <c r="R10" s="482"/>
      <c r="S10" s="483"/>
    </row>
    <row r="11" spans="1:19">
      <c r="A11" s="481"/>
      <c r="B11" s="482"/>
      <c r="C11" s="482"/>
      <c r="D11" s="482"/>
      <c r="E11" s="482"/>
      <c r="F11" s="482"/>
      <c r="G11" s="482"/>
      <c r="H11" s="482"/>
      <c r="I11" s="482"/>
      <c r="J11" s="482"/>
      <c r="K11" s="482"/>
      <c r="L11" s="482"/>
      <c r="M11" s="482"/>
      <c r="N11" s="482"/>
      <c r="O11" s="482"/>
      <c r="P11" s="482"/>
      <c r="Q11" s="482"/>
      <c r="R11" s="482"/>
      <c r="S11" s="483"/>
    </row>
    <row r="12" spans="1:19">
      <c r="A12" s="481"/>
      <c r="B12" s="482"/>
      <c r="C12" s="482"/>
      <c r="D12" s="482"/>
      <c r="E12" s="482"/>
      <c r="F12" s="482"/>
      <c r="G12" s="482"/>
      <c r="H12" s="482"/>
      <c r="I12" s="482"/>
      <c r="J12" s="482"/>
      <c r="K12" s="482"/>
      <c r="L12" s="482"/>
      <c r="M12" s="482"/>
      <c r="N12" s="482"/>
      <c r="O12" s="482"/>
      <c r="P12" s="482"/>
      <c r="Q12" s="482"/>
      <c r="R12" s="482"/>
      <c r="S12" s="483"/>
    </row>
    <row r="13" spans="1:19">
      <c r="A13" s="481"/>
      <c r="B13" s="482"/>
      <c r="C13" s="482"/>
      <c r="D13" s="482"/>
      <c r="E13" s="482"/>
      <c r="F13" s="482"/>
      <c r="G13" s="482"/>
      <c r="H13" s="482"/>
      <c r="I13" s="482"/>
      <c r="J13" s="482"/>
      <c r="K13" s="482"/>
      <c r="L13" s="482"/>
      <c r="M13" s="482"/>
      <c r="N13" s="482"/>
      <c r="O13" s="482"/>
      <c r="P13" s="482"/>
      <c r="Q13" s="482"/>
      <c r="R13" s="482"/>
      <c r="S13" s="483"/>
    </row>
    <row r="14" spans="1:19">
      <c r="A14" s="481"/>
      <c r="B14" s="482"/>
      <c r="C14" s="482"/>
      <c r="D14" s="482"/>
      <c r="E14" s="482"/>
      <c r="F14" s="482"/>
      <c r="G14" s="482"/>
      <c r="H14" s="482"/>
      <c r="I14" s="482"/>
      <c r="J14" s="482"/>
      <c r="K14" s="482"/>
      <c r="L14" s="482"/>
      <c r="M14" s="482"/>
      <c r="N14" s="482"/>
      <c r="O14" s="482"/>
      <c r="P14" s="482"/>
      <c r="Q14" s="482"/>
      <c r="R14" s="482"/>
      <c r="S14" s="483"/>
    </row>
    <row r="15" spans="1:19">
      <c r="A15" s="481"/>
      <c r="B15" s="482"/>
      <c r="C15" s="482"/>
      <c r="D15" s="482"/>
      <c r="E15" s="482"/>
      <c r="F15" s="482"/>
      <c r="G15" s="482"/>
      <c r="H15" s="482"/>
      <c r="I15" s="482"/>
      <c r="J15" s="482"/>
      <c r="K15" s="482"/>
      <c r="L15" s="482"/>
      <c r="M15" s="482"/>
      <c r="N15" s="482"/>
      <c r="O15" s="482"/>
      <c r="P15" s="482"/>
      <c r="Q15" s="482"/>
      <c r="R15" s="482"/>
      <c r="S15" s="483"/>
    </row>
    <row r="16" spans="1:19">
      <c r="A16" s="481"/>
      <c r="B16" s="482"/>
      <c r="C16" s="482"/>
      <c r="D16" s="482"/>
      <c r="E16" s="482"/>
      <c r="F16" s="482"/>
      <c r="G16" s="482"/>
      <c r="H16" s="482"/>
      <c r="I16" s="482"/>
      <c r="J16" s="482"/>
      <c r="K16" s="482"/>
      <c r="L16" s="482"/>
      <c r="M16" s="482"/>
      <c r="N16" s="482"/>
      <c r="O16" s="482"/>
      <c r="P16" s="482"/>
      <c r="Q16" s="482"/>
      <c r="R16" s="482"/>
      <c r="S16" s="483"/>
    </row>
    <row r="17" spans="1:19">
      <c r="A17" s="481"/>
      <c r="B17" s="482"/>
      <c r="C17" s="482"/>
      <c r="D17" s="482"/>
      <c r="E17" s="482"/>
      <c r="F17" s="482"/>
      <c r="G17" s="482"/>
      <c r="H17" s="482"/>
      <c r="I17" s="482"/>
      <c r="J17" s="482"/>
      <c r="K17" s="482"/>
      <c r="L17" s="482"/>
      <c r="M17" s="482"/>
      <c r="N17" s="482"/>
      <c r="O17" s="482"/>
      <c r="P17" s="482"/>
      <c r="Q17" s="482"/>
      <c r="R17" s="482"/>
      <c r="S17" s="483"/>
    </row>
    <row r="18" spans="1:19" ht="16" thickBot="1">
      <c r="A18" s="484"/>
      <c r="B18" s="485"/>
      <c r="C18" s="485"/>
      <c r="D18" s="485"/>
      <c r="E18" s="485"/>
      <c r="F18" s="485"/>
      <c r="G18" s="485"/>
      <c r="H18" s="485"/>
      <c r="I18" s="485"/>
      <c r="J18" s="485"/>
      <c r="K18" s="485"/>
      <c r="L18" s="485"/>
      <c r="M18" s="485"/>
      <c r="N18" s="485"/>
      <c r="O18" s="485"/>
      <c r="P18" s="485"/>
      <c r="Q18" s="485"/>
      <c r="R18" s="485"/>
      <c r="S18" s="486"/>
    </row>
    <row r="19" spans="1:19" ht="16" thickBot="1">
      <c r="A19" s="420"/>
      <c r="B19" s="420"/>
      <c r="C19" s="420"/>
      <c r="D19" s="420"/>
      <c r="E19" s="420"/>
      <c r="F19" s="420"/>
      <c r="G19" s="420"/>
      <c r="H19" s="420"/>
      <c r="I19" s="420"/>
      <c r="J19" s="420"/>
      <c r="K19" s="420"/>
      <c r="L19" s="420"/>
      <c r="M19" s="420"/>
      <c r="N19" s="420"/>
      <c r="O19" s="420"/>
      <c r="P19" s="420"/>
      <c r="Q19" s="420"/>
      <c r="R19" s="420"/>
      <c r="S19" s="420"/>
    </row>
    <row r="20" spans="1:19" ht="26.5" thickBot="1">
      <c r="A20" s="418" t="s">
        <v>35</v>
      </c>
      <c r="B20" s="495"/>
      <c r="C20" s="496"/>
      <c r="D20" s="496"/>
      <c r="E20" s="497"/>
      <c r="F20" s="420"/>
      <c r="G20" s="420"/>
      <c r="H20" s="420"/>
      <c r="I20" s="420"/>
      <c r="J20" s="420"/>
      <c r="K20" s="420"/>
      <c r="L20" s="420"/>
      <c r="M20" s="420"/>
      <c r="N20" s="420"/>
      <c r="O20" s="420"/>
      <c r="P20" s="420"/>
      <c r="Q20" s="420"/>
      <c r="R20" s="420"/>
      <c r="S20" s="420"/>
    </row>
    <row r="21" spans="1:19">
      <c r="A21" s="478"/>
      <c r="B21" s="479"/>
      <c r="C21" s="479"/>
      <c r="D21" s="479"/>
      <c r="E21" s="479"/>
      <c r="F21" s="479"/>
      <c r="G21" s="479"/>
      <c r="H21" s="479"/>
      <c r="I21" s="479"/>
      <c r="J21" s="479"/>
      <c r="K21" s="479"/>
      <c r="L21" s="479"/>
      <c r="M21" s="479"/>
      <c r="N21" s="479"/>
      <c r="O21" s="479"/>
      <c r="P21" s="479"/>
      <c r="Q21" s="479"/>
      <c r="R21" s="479"/>
      <c r="S21" s="480"/>
    </row>
    <row r="22" spans="1:19">
      <c r="A22" s="481"/>
      <c r="B22" s="482"/>
      <c r="C22" s="482"/>
      <c r="D22" s="482"/>
      <c r="E22" s="482"/>
      <c r="F22" s="482"/>
      <c r="G22" s="482"/>
      <c r="H22" s="482"/>
      <c r="I22" s="482"/>
      <c r="J22" s="482"/>
      <c r="K22" s="482"/>
      <c r="L22" s="482"/>
      <c r="M22" s="482"/>
      <c r="N22" s="482"/>
      <c r="O22" s="482"/>
      <c r="P22" s="482"/>
      <c r="Q22" s="482"/>
      <c r="R22" s="482"/>
      <c r="S22" s="483"/>
    </row>
    <row r="23" spans="1:19">
      <c r="A23" s="481"/>
      <c r="B23" s="482"/>
      <c r="C23" s="482"/>
      <c r="D23" s="482"/>
      <c r="E23" s="482"/>
      <c r="F23" s="482"/>
      <c r="G23" s="482"/>
      <c r="H23" s="482"/>
      <c r="I23" s="482"/>
      <c r="J23" s="482"/>
      <c r="K23" s="482"/>
      <c r="L23" s="482"/>
      <c r="M23" s="482"/>
      <c r="N23" s="482"/>
      <c r="O23" s="482"/>
      <c r="P23" s="482"/>
      <c r="Q23" s="482"/>
      <c r="R23" s="482"/>
      <c r="S23" s="483"/>
    </row>
    <row r="24" spans="1:19">
      <c r="A24" s="481"/>
      <c r="B24" s="482"/>
      <c r="C24" s="482"/>
      <c r="D24" s="482"/>
      <c r="E24" s="482"/>
      <c r="F24" s="482"/>
      <c r="G24" s="482"/>
      <c r="H24" s="482"/>
      <c r="I24" s="482"/>
      <c r="J24" s="482"/>
      <c r="K24" s="482"/>
      <c r="L24" s="482"/>
      <c r="M24" s="482"/>
      <c r="N24" s="482"/>
      <c r="O24" s="482"/>
      <c r="P24" s="482"/>
      <c r="Q24" s="482"/>
      <c r="R24" s="482"/>
      <c r="S24" s="483"/>
    </row>
    <row r="25" spans="1:19">
      <c r="A25" s="481"/>
      <c r="B25" s="482"/>
      <c r="C25" s="482"/>
      <c r="D25" s="482"/>
      <c r="E25" s="482"/>
      <c r="F25" s="482"/>
      <c r="G25" s="482"/>
      <c r="H25" s="482"/>
      <c r="I25" s="482"/>
      <c r="J25" s="482"/>
      <c r="K25" s="482"/>
      <c r="L25" s="482"/>
      <c r="M25" s="482"/>
      <c r="N25" s="482"/>
      <c r="O25" s="482"/>
      <c r="P25" s="482"/>
      <c r="Q25" s="482"/>
      <c r="R25" s="482"/>
      <c r="S25" s="483"/>
    </row>
    <row r="26" spans="1:19">
      <c r="A26" s="481"/>
      <c r="B26" s="482"/>
      <c r="C26" s="482"/>
      <c r="D26" s="482"/>
      <c r="E26" s="482"/>
      <c r="F26" s="482"/>
      <c r="G26" s="482"/>
      <c r="H26" s="482"/>
      <c r="I26" s="482"/>
      <c r="J26" s="482"/>
      <c r="K26" s="482"/>
      <c r="L26" s="482"/>
      <c r="M26" s="482"/>
      <c r="N26" s="482"/>
      <c r="O26" s="482"/>
      <c r="P26" s="482"/>
      <c r="Q26" s="482"/>
      <c r="R26" s="482"/>
      <c r="S26" s="483"/>
    </row>
    <row r="27" spans="1:19">
      <c r="A27" s="481"/>
      <c r="B27" s="482"/>
      <c r="C27" s="482"/>
      <c r="D27" s="482"/>
      <c r="E27" s="482"/>
      <c r="F27" s="482"/>
      <c r="G27" s="482"/>
      <c r="H27" s="482"/>
      <c r="I27" s="482"/>
      <c r="J27" s="482"/>
      <c r="K27" s="482"/>
      <c r="L27" s="482"/>
      <c r="M27" s="482"/>
      <c r="N27" s="482"/>
      <c r="O27" s="482"/>
      <c r="P27" s="482"/>
      <c r="Q27" s="482"/>
      <c r="R27" s="482"/>
      <c r="S27" s="483"/>
    </row>
    <row r="28" spans="1:19">
      <c r="A28" s="481"/>
      <c r="B28" s="482"/>
      <c r="C28" s="482"/>
      <c r="D28" s="482"/>
      <c r="E28" s="482"/>
      <c r="F28" s="482"/>
      <c r="G28" s="482"/>
      <c r="H28" s="482"/>
      <c r="I28" s="482"/>
      <c r="J28" s="482"/>
      <c r="K28" s="482"/>
      <c r="L28" s="482"/>
      <c r="M28" s="482"/>
      <c r="N28" s="482"/>
      <c r="O28" s="482"/>
      <c r="P28" s="482"/>
      <c r="Q28" s="482"/>
      <c r="R28" s="482"/>
      <c r="S28" s="483"/>
    </row>
    <row r="29" spans="1:19">
      <c r="A29" s="481"/>
      <c r="B29" s="482"/>
      <c r="C29" s="482"/>
      <c r="D29" s="482"/>
      <c r="E29" s="482"/>
      <c r="F29" s="482"/>
      <c r="G29" s="482"/>
      <c r="H29" s="482"/>
      <c r="I29" s="482"/>
      <c r="J29" s="482"/>
      <c r="K29" s="482"/>
      <c r="L29" s="482"/>
      <c r="M29" s="482"/>
      <c r="N29" s="482"/>
      <c r="O29" s="482"/>
      <c r="P29" s="482"/>
      <c r="Q29" s="482"/>
      <c r="R29" s="482"/>
      <c r="S29" s="483"/>
    </row>
    <row r="30" spans="1:19">
      <c r="A30" s="481"/>
      <c r="B30" s="482"/>
      <c r="C30" s="482"/>
      <c r="D30" s="482"/>
      <c r="E30" s="482"/>
      <c r="F30" s="482"/>
      <c r="G30" s="482"/>
      <c r="H30" s="482"/>
      <c r="I30" s="482"/>
      <c r="J30" s="482"/>
      <c r="K30" s="482"/>
      <c r="L30" s="482"/>
      <c r="M30" s="482"/>
      <c r="N30" s="482"/>
      <c r="O30" s="482"/>
      <c r="P30" s="482"/>
      <c r="Q30" s="482"/>
      <c r="R30" s="482"/>
      <c r="S30" s="483"/>
    </row>
    <row r="31" spans="1:19">
      <c r="A31" s="481"/>
      <c r="B31" s="482"/>
      <c r="C31" s="482"/>
      <c r="D31" s="482"/>
      <c r="E31" s="482"/>
      <c r="F31" s="482"/>
      <c r="G31" s="482"/>
      <c r="H31" s="482"/>
      <c r="I31" s="482"/>
      <c r="J31" s="482"/>
      <c r="K31" s="482"/>
      <c r="L31" s="482"/>
      <c r="M31" s="482"/>
      <c r="N31" s="482"/>
      <c r="O31" s="482"/>
      <c r="P31" s="482"/>
      <c r="Q31" s="482"/>
      <c r="R31" s="482"/>
      <c r="S31" s="483"/>
    </row>
    <row r="32" spans="1:19">
      <c r="A32" s="481"/>
      <c r="B32" s="482"/>
      <c r="C32" s="482"/>
      <c r="D32" s="482"/>
      <c r="E32" s="482"/>
      <c r="F32" s="482"/>
      <c r="G32" s="482"/>
      <c r="H32" s="482"/>
      <c r="I32" s="482"/>
      <c r="J32" s="482"/>
      <c r="K32" s="482"/>
      <c r="L32" s="482"/>
      <c r="M32" s="482"/>
      <c r="N32" s="482"/>
      <c r="O32" s="482"/>
      <c r="P32" s="482"/>
      <c r="Q32" s="482"/>
      <c r="R32" s="482"/>
      <c r="S32" s="483"/>
    </row>
    <row r="33" spans="1:19">
      <c r="A33" s="481"/>
      <c r="B33" s="482"/>
      <c r="C33" s="482"/>
      <c r="D33" s="482"/>
      <c r="E33" s="482"/>
      <c r="F33" s="482"/>
      <c r="G33" s="482"/>
      <c r="H33" s="482"/>
      <c r="I33" s="482"/>
      <c r="J33" s="482"/>
      <c r="K33" s="482"/>
      <c r="L33" s="482"/>
      <c r="M33" s="482"/>
      <c r="N33" s="482"/>
      <c r="O33" s="482"/>
      <c r="P33" s="482"/>
      <c r="Q33" s="482"/>
      <c r="R33" s="482"/>
      <c r="S33" s="483"/>
    </row>
    <row r="34" spans="1:19" ht="16" thickBot="1">
      <c r="A34" s="484"/>
      <c r="B34" s="485"/>
      <c r="C34" s="485"/>
      <c r="D34" s="485"/>
      <c r="E34" s="485"/>
      <c r="F34" s="485"/>
      <c r="G34" s="485"/>
      <c r="H34" s="485"/>
      <c r="I34" s="485"/>
      <c r="J34" s="485"/>
      <c r="K34" s="485"/>
      <c r="L34" s="485"/>
      <c r="M34" s="485"/>
      <c r="N34" s="485"/>
      <c r="O34" s="485"/>
      <c r="P34" s="485"/>
      <c r="Q34" s="485"/>
      <c r="R34" s="485"/>
      <c r="S34" s="486"/>
    </row>
    <row r="35" spans="1:19" ht="16" thickBot="1">
      <c r="A35" s="420"/>
      <c r="B35" s="420"/>
      <c r="C35" s="420"/>
      <c r="D35" s="420"/>
      <c r="E35" s="420"/>
      <c r="F35" s="420"/>
      <c r="G35" s="420"/>
      <c r="H35" s="420"/>
      <c r="I35" s="420"/>
      <c r="J35" s="420"/>
      <c r="K35" s="420"/>
      <c r="L35" s="420"/>
      <c r="M35" s="420"/>
      <c r="N35" s="420"/>
      <c r="O35" s="420"/>
      <c r="P35" s="420"/>
      <c r="Q35" s="420"/>
      <c r="R35" s="420"/>
      <c r="S35" s="420"/>
    </row>
    <row r="36" spans="1:19" ht="26.5" thickBot="1">
      <c r="A36" s="418" t="s">
        <v>36</v>
      </c>
      <c r="B36" s="495"/>
      <c r="C36" s="496"/>
      <c r="D36" s="496"/>
      <c r="E36" s="497"/>
      <c r="F36" s="420"/>
      <c r="G36" s="420"/>
      <c r="H36" s="420"/>
      <c r="I36" s="420"/>
      <c r="J36" s="420"/>
      <c r="K36" s="420"/>
      <c r="L36" s="420"/>
      <c r="M36" s="420"/>
      <c r="N36" s="420"/>
      <c r="O36" s="420"/>
      <c r="P36" s="420"/>
      <c r="Q36" s="420"/>
      <c r="R36" s="420"/>
      <c r="S36" s="420"/>
    </row>
    <row r="37" spans="1:19">
      <c r="A37" s="478"/>
      <c r="B37" s="479"/>
      <c r="C37" s="479"/>
      <c r="D37" s="479"/>
      <c r="E37" s="479"/>
      <c r="F37" s="479"/>
      <c r="G37" s="479"/>
      <c r="H37" s="479"/>
      <c r="I37" s="479"/>
      <c r="J37" s="479"/>
      <c r="K37" s="479"/>
      <c r="L37" s="479"/>
      <c r="M37" s="479"/>
      <c r="N37" s="479"/>
      <c r="O37" s="479"/>
      <c r="P37" s="479"/>
      <c r="Q37" s="479"/>
      <c r="R37" s="479"/>
      <c r="S37" s="480"/>
    </row>
    <row r="38" spans="1:19">
      <c r="A38" s="481"/>
      <c r="B38" s="482"/>
      <c r="C38" s="482"/>
      <c r="D38" s="482"/>
      <c r="E38" s="482"/>
      <c r="F38" s="482"/>
      <c r="G38" s="482"/>
      <c r="H38" s="482"/>
      <c r="I38" s="482"/>
      <c r="J38" s="482"/>
      <c r="K38" s="482"/>
      <c r="L38" s="482"/>
      <c r="M38" s="482"/>
      <c r="N38" s="482"/>
      <c r="O38" s="482"/>
      <c r="P38" s="482"/>
      <c r="Q38" s="482"/>
      <c r="R38" s="482"/>
      <c r="S38" s="483"/>
    </row>
    <row r="39" spans="1:19">
      <c r="A39" s="481"/>
      <c r="B39" s="482"/>
      <c r="C39" s="482"/>
      <c r="D39" s="482"/>
      <c r="E39" s="482"/>
      <c r="F39" s="482"/>
      <c r="G39" s="482"/>
      <c r="H39" s="482"/>
      <c r="I39" s="482"/>
      <c r="J39" s="482"/>
      <c r="K39" s="482"/>
      <c r="L39" s="482"/>
      <c r="M39" s="482"/>
      <c r="N39" s="482"/>
      <c r="O39" s="482"/>
      <c r="P39" s="482"/>
      <c r="Q39" s="482"/>
      <c r="R39" s="482"/>
      <c r="S39" s="483"/>
    </row>
    <row r="40" spans="1:19">
      <c r="A40" s="481"/>
      <c r="B40" s="482"/>
      <c r="C40" s="482"/>
      <c r="D40" s="482"/>
      <c r="E40" s="482"/>
      <c r="F40" s="482"/>
      <c r="G40" s="482"/>
      <c r="H40" s="482"/>
      <c r="I40" s="482"/>
      <c r="J40" s="482"/>
      <c r="K40" s="482"/>
      <c r="L40" s="482"/>
      <c r="M40" s="482"/>
      <c r="N40" s="482"/>
      <c r="O40" s="482"/>
      <c r="P40" s="482"/>
      <c r="Q40" s="482"/>
      <c r="R40" s="482"/>
      <c r="S40" s="483"/>
    </row>
    <row r="41" spans="1:19">
      <c r="A41" s="481"/>
      <c r="B41" s="482"/>
      <c r="C41" s="482"/>
      <c r="D41" s="482"/>
      <c r="E41" s="482"/>
      <c r="F41" s="482"/>
      <c r="G41" s="482"/>
      <c r="H41" s="482"/>
      <c r="I41" s="482"/>
      <c r="J41" s="482"/>
      <c r="K41" s="482"/>
      <c r="L41" s="482"/>
      <c r="M41" s="482"/>
      <c r="N41" s="482"/>
      <c r="O41" s="482"/>
      <c r="P41" s="482"/>
      <c r="Q41" s="482"/>
      <c r="R41" s="482"/>
      <c r="S41" s="483"/>
    </row>
    <row r="42" spans="1:19">
      <c r="A42" s="481"/>
      <c r="B42" s="482"/>
      <c r="C42" s="482"/>
      <c r="D42" s="482"/>
      <c r="E42" s="482"/>
      <c r="F42" s="482"/>
      <c r="G42" s="482"/>
      <c r="H42" s="482"/>
      <c r="I42" s="482"/>
      <c r="J42" s="482"/>
      <c r="K42" s="482"/>
      <c r="L42" s="482"/>
      <c r="M42" s="482"/>
      <c r="N42" s="482"/>
      <c r="O42" s="482"/>
      <c r="P42" s="482"/>
      <c r="Q42" s="482"/>
      <c r="R42" s="482"/>
      <c r="S42" s="483"/>
    </row>
    <row r="43" spans="1:19">
      <c r="A43" s="481"/>
      <c r="B43" s="482"/>
      <c r="C43" s="482"/>
      <c r="D43" s="482"/>
      <c r="E43" s="482"/>
      <c r="F43" s="482"/>
      <c r="G43" s="482"/>
      <c r="H43" s="482"/>
      <c r="I43" s="482"/>
      <c r="J43" s="482"/>
      <c r="K43" s="482"/>
      <c r="L43" s="482"/>
      <c r="M43" s="482"/>
      <c r="N43" s="482"/>
      <c r="O43" s="482"/>
      <c r="P43" s="482"/>
      <c r="Q43" s="482"/>
      <c r="R43" s="482"/>
      <c r="S43" s="483"/>
    </row>
    <row r="44" spans="1:19">
      <c r="A44" s="481"/>
      <c r="B44" s="482"/>
      <c r="C44" s="482"/>
      <c r="D44" s="482"/>
      <c r="E44" s="482"/>
      <c r="F44" s="482"/>
      <c r="G44" s="482"/>
      <c r="H44" s="482"/>
      <c r="I44" s="482"/>
      <c r="J44" s="482"/>
      <c r="K44" s="482"/>
      <c r="L44" s="482"/>
      <c r="M44" s="482"/>
      <c r="N44" s="482"/>
      <c r="O44" s="482"/>
      <c r="P44" s="482"/>
      <c r="Q44" s="482"/>
      <c r="R44" s="482"/>
      <c r="S44" s="483"/>
    </row>
    <row r="45" spans="1:19">
      <c r="A45" s="481"/>
      <c r="B45" s="482"/>
      <c r="C45" s="482"/>
      <c r="D45" s="482"/>
      <c r="E45" s="482"/>
      <c r="F45" s="482"/>
      <c r="G45" s="482"/>
      <c r="H45" s="482"/>
      <c r="I45" s="482"/>
      <c r="J45" s="482"/>
      <c r="K45" s="482"/>
      <c r="L45" s="482"/>
      <c r="M45" s="482"/>
      <c r="N45" s="482"/>
      <c r="O45" s="482"/>
      <c r="P45" s="482"/>
      <c r="Q45" s="482"/>
      <c r="R45" s="482"/>
      <c r="S45" s="483"/>
    </row>
    <row r="46" spans="1:19">
      <c r="A46" s="481"/>
      <c r="B46" s="482"/>
      <c r="C46" s="482"/>
      <c r="D46" s="482"/>
      <c r="E46" s="482"/>
      <c r="F46" s="482"/>
      <c r="G46" s="482"/>
      <c r="H46" s="482"/>
      <c r="I46" s="482"/>
      <c r="J46" s="482"/>
      <c r="K46" s="482"/>
      <c r="L46" s="482"/>
      <c r="M46" s="482"/>
      <c r="N46" s="482"/>
      <c r="O46" s="482"/>
      <c r="P46" s="482"/>
      <c r="Q46" s="482"/>
      <c r="R46" s="482"/>
      <c r="S46" s="483"/>
    </row>
    <row r="47" spans="1:19">
      <c r="A47" s="481"/>
      <c r="B47" s="482"/>
      <c r="C47" s="482"/>
      <c r="D47" s="482"/>
      <c r="E47" s="482"/>
      <c r="F47" s="482"/>
      <c r="G47" s="482"/>
      <c r="H47" s="482"/>
      <c r="I47" s="482"/>
      <c r="J47" s="482"/>
      <c r="K47" s="482"/>
      <c r="L47" s="482"/>
      <c r="M47" s="482"/>
      <c r="N47" s="482"/>
      <c r="O47" s="482"/>
      <c r="P47" s="482"/>
      <c r="Q47" s="482"/>
      <c r="R47" s="482"/>
      <c r="S47" s="483"/>
    </row>
    <row r="48" spans="1:19">
      <c r="A48" s="481"/>
      <c r="B48" s="482"/>
      <c r="C48" s="482"/>
      <c r="D48" s="482"/>
      <c r="E48" s="482"/>
      <c r="F48" s="482"/>
      <c r="G48" s="482"/>
      <c r="H48" s="482"/>
      <c r="I48" s="482"/>
      <c r="J48" s="482"/>
      <c r="K48" s="482"/>
      <c r="L48" s="482"/>
      <c r="M48" s="482"/>
      <c r="N48" s="482"/>
      <c r="O48" s="482"/>
      <c r="P48" s="482"/>
      <c r="Q48" s="482"/>
      <c r="R48" s="482"/>
      <c r="S48" s="483"/>
    </row>
    <row r="49" spans="1:19">
      <c r="A49" s="481"/>
      <c r="B49" s="482"/>
      <c r="C49" s="482"/>
      <c r="D49" s="482"/>
      <c r="E49" s="482"/>
      <c r="F49" s="482"/>
      <c r="G49" s="482"/>
      <c r="H49" s="482"/>
      <c r="I49" s="482"/>
      <c r="J49" s="482"/>
      <c r="K49" s="482"/>
      <c r="L49" s="482"/>
      <c r="M49" s="482"/>
      <c r="N49" s="482"/>
      <c r="O49" s="482"/>
      <c r="P49" s="482"/>
      <c r="Q49" s="482"/>
      <c r="R49" s="482"/>
      <c r="S49" s="483"/>
    </row>
    <row r="50" spans="1:19" ht="16" thickBot="1">
      <c r="A50" s="484"/>
      <c r="B50" s="485"/>
      <c r="C50" s="485"/>
      <c r="D50" s="485"/>
      <c r="E50" s="485"/>
      <c r="F50" s="485"/>
      <c r="G50" s="485"/>
      <c r="H50" s="485"/>
      <c r="I50" s="485"/>
      <c r="J50" s="485"/>
      <c r="K50" s="485"/>
      <c r="L50" s="485"/>
      <c r="M50" s="485"/>
      <c r="N50" s="485"/>
      <c r="O50" s="485"/>
      <c r="P50" s="485"/>
      <c r="Q50" s="485"/>
      <c r="R50" s="485"/>
      <c r="S50" s="486"/>
    </row>
    <row r="51" spans="1:19">
      <c r="A51" s="420"/>
      <c r="B51" s="420"/>
      <c r="C51" s="420"/>
      <c r="D51" s="420"/>
      <c r="E51" s="420"/>
      <c r="F51" s="420"/>
      <c r="G51" s="420"/>
      <c r="H51" s="420"/>
      <c r="I51" s="420"/>
      <c r="J51" s="420"/>
      <c r="K51" s="420"/>
      <c r="L51" s="420"/>
      <c r="M51" s="420"/>
      <c r="N51" s="420"/>
      <c r="O51" s="420"/>
      <c r="P51" s="420"/>
      <c r="Q51" s="420"/>
      <c r="R51" s="420"/>
      <c r="S51" s="420"/>
    </row>
    <row r="52" spans="1:19" ht="28.5">
      <c r="A52" s="490" t="s">
        <v>37</v>
      </c>
      <c r="B52" s="490"/>
      <c r="C52" s="490"/>
      <c r="D52" s="490"/>
      <c r="E52" s="490"/>
      <c r="F52" s="490"/>
      <c r="G52" s="490"/>
      <c r="H52" s="490"/>
      <c r="I52" s="490"/>
      <c r="J52" s="490"/>
      <c r="K52" s="490"/>
      <c r="L52" s="490"/>
      <c r="M52" s="490"/>
      <c r="N52" s="490"/>
      <c r="O52" s="490"/>
      <c r="P52" s="490"/>
      <c r="Q52" s="490"/>
      <c r="R52" s="490"/>
      <c r="S52" s="490"/>
    </row>
    <row r="53" spans="1:19" ht="16" thickBot="1">
      <c r="A53" s="420"/>
      <c r="B53" s="420"/>
      <c r="C53" s="420"/>
      <c r="D53" s="420"/>
      <c r="E53" s="420"/>
      <c r="F53" s="420"/>
      <c r="G53" s="420"/>
      <c r="H53" s="420"/>
      <c r="I53" s="420"/>
      <c r="J53" s="420"/>
      <c r="K53" s="420"/>
      <c r="L53" s="420"/>
      <c r="M53" s="420"/>
      <c r="N53" s="420"/>
      <c r="O53" s="420"/>
      <c r="P53" s="420"/>
      <c r="Q53" s="420"/>
      <c r="R53" s="420"/>
      <c r="S53" s="420"/>
    </row>
    <row r="54" spans="1:19" ht="26.5" thickBot="1">
      <c r="A54" s="487" t="s">
        <v>38</v>
      </c>
      <c r="B54" s="488"/>
      <c r="C54" s="488"/>
      <c r="D54" s="488"/>
      <c r="E54" s="489"/>
      <c r="F54" s="420"/>
      <c r="G54" s="420"/>
      <c r="H54" s="420"/>
      <c r="I54" s="420"/>
      <c r="J54" s="420"/>
      <c r="K54" s="420"/>
      <c r="L54" s="420"/>
      <c r="M54" s="420"/>
      <c r="N54" s="420"/>
      <c r="O54" s="420"/>
      <c r="P54" s="420"/>
      <c r="Q54" s="420"/>
      <c r="R54" s="420"/>
      <c r="S54" s="420"/>
    </row>
    <row r="55" spans="1:19">
      <c r="A55" s="478"/>
      <c r="B55" s="479"/>
      <c r="C55" s="479"/>
      <c r="D55" s="479"/>
      <c r="E55" s="479"/>
      <c r="F55" s="479"/>
      <c r="G55" s="479"/>
      <c r="H55" s="479"/>
      <c r="I55" s="479"/>
      <c r="J55" s="479"/>
      <c r="K55" s="479"/>
      <c r="L55" s="479"/>
      <c r="M55" s="479"/>
      <c r="N55" s="479"/>
      <c r="O55" s="479"/>
      <c r="P55" s="479"/>
      <c r="Q55" s="479"/>
      <c r="R55" s="479"/>
      <c r="S55" s="480"/>
    </row>
    <row r="56" spans="1:19">
      <c r="A56" s="481"/>
      <c r="B56" s="482"/>
      <c r="C56" s="482"/>
      <c r="D56" s="482"/>
      <c r="E56" s="482"/>
      <c r="F56" s="482"/>
      <c r="G56" s="482"/>
      <c r="H56" s="482"/>
      <c r="I56" s="482"/>
      <c r="J56" s="482"/>
      <c r="K56" s="482"/>
      <c r="L56" s="482"/>
      <c r="M56" s="482"/>
      <c r="N56" s="482"/>
      <c r="O56" s="482"/>
      <c r="P56" s="482"/>
      <c r="Q56" s="482"/>
      <c r="R56" s="482"/>
      <c r="S56" s="483"/>
    </row>
    <row r="57" spans="1:19">
      <c r="A57" s="481"/>
      <c r="B57" s="482"/>
      <c r="C57" s="482"/>
      <c r="D57" s="482"/>
      <c r="E57" s="482"/>
      <c r="F57" s="482"/>
      <c r="G57" s="482"/>
      <c r="H57" s="482"/>
      <c r="I57" s="482"/>
      <c r="J57" s="482"/>
      <c r="K57" s="482"/>
      <c r="L57" s="482"/>
      <c r="M57" s="482"/>
      <c r="N57" s="482"/>
      <c r="O57" s="482"/>
      <c r="P57" s="482"/>
      <c r="Q57" s="482"/>
      <c r="R57" s="482"/>
      <c r="S57" s="483"/>
    </row>
    <row r="58" spans="1:19">
      <c r="A58" s="481"/>
      <c r="B58" s="482"/>
      <c r="C58" s="482"/>
      <c r="D58" s="482"/>
      <c r="E58" s="482"/>
      <c r="F58" s="482"/>
      <c r="G58" s="482"/>
      <c r="H58" s="482"/>
      <c r="I58" s="482"/>
      <c r="J58" s="482"/>
      <c r="K58" s="482"/>
      <c r="L58" s="482"/>
      <c r="M58" s="482"/>
      <c r="N58" s="482"/>
      <c r="O58" s="482"/>
      <c r="P58" s="482"/>
      <c r="Q58" s="482"/>
      <c r="R58" s="482"/>
      <c r="S58" s="483"/>
    </row>
    <row r="59" spans="1:19">
      <c r="A59" s="481"/>
      <c r="B59" s="482"/>
      <c r="C59" s="482"/>
      <c r="D59" s="482"/>
      <c r="E59" s="482"/>
      <c r="F59" s="482"/>
      <c r="G59" s="482"/>
      <c r="H59" s="482"/>
      <c r="I59" s="482"/>
      <c r="J59" s="482"/>
      <c r="K59" s="482"/>
      <c r="L59" s="482"/>
      <c r="M59" s="482"/>
      <c r="N59" s="482"/>
      <c r="O59" s="482"/>
      <c r="P59" s="482"/>
      <c r="Q59" s="482"/>
      <c r="R59" s="482"/>
      <c r="S59" s="483"/>
    </row>
    <row r="60" spans="1:19">
      <c r="A60" s="481"/>
      <c r="B60" s="482"/>
      <c r="C60" s="482"/>
      <c r="D60" s="482"/>
      <c r="E60" s="482"/>
      <c r="F60" s="482"/>
      <c r="G60" s="482"/>
      <c r="H60" s="482"/>
      <c r="I60" s="482"/>
      <c r="J60" s="482"/>
      <c r="K60" s="482"/>
      <c r="L60" s="482"/>
      <c r="M60" s="482"/>
      <c r="N60" s="482"/>
      <c r="O60" s="482"/>
      <c r="P60" s="482"/>
      <c r="Q60" s="482"/>
      <c r="R60" s="482"/>
      <c r="S60" s="483"/>
    </row>
    <row r="61" spans="1:19">
      <c r="A61" s="481"/>
      <c r="B61" s="482"/>
      <c r="C61" s="482"/>
      <c r="D61" s="482"/>
      <c r="E61" s="482"/>
      <c r="F61" s="482"/>
      <c r="G61" s="482"/>
      <c r="H61" s="482"/>
      <c r="I61" s="482"/>
      <c r="J61" s="482"/>
      <c r="K61" s="482"/>
      <c r="L61" s="482"/>
      <c r="M61" s="482"/>
      <c r="N61" s="482"/>
      <c r="O61" s="482"/>
      <c r="P61" s="482"/>
      <c r="Q61" s="482"/>
      <c r="R61" s="482"/>
      <c r="S61" s="483"/>
    </row>
    <row r="62" spans="1:19">
      <c r="A62" s="481"/>
      <c r="B62" s="482"/>
      <c r="C62" s="482"/>
      <c r="D62" s="482"/>
      <c r="E62" s="482"/>
      <c r="F62" s="482"/>
      <c r="G62" s="482"/>
      <c r="H62" s="482"/>
      <c r="I62" s="482"/>
      <c r="J62" s="482"/>
      <c r="K62" s="482"/>
      <c r="L62" s="482"/>
      <c r="M62" s="482"/>
      <c r="N62" s="482"/>
      <c r="O62" s="482"/>
      <c r="P62" s="482"/>
      <c r="Q62" s="482"/>
      <c r="R62" s="482"/>
      <c r="S62" s="483"/>
    </row>
    <row r="63" spans="1:19">
      <c r="A63" s="481"/>
      <c r="B63" s="482"/>
      <c r="C63" s="482"/>
      <c r="D63" s="482"/>
      <c r="E63" s="482"/>
      <c r="F63" s="482"/>
      <c r="G63" s="482"/>
      <c r="H63" s="482"/>
      <c r="I63" s="482"/>
      <c r="J63" s="482"/>
      <c r="K63" s="482"/>
      <c r="L63" s="482"/>
      <c r="M63" s="482"/>
      <c r="N63" s="482"/>
      <c r="O63" s="482"/>
      <c r="P63" s="482"/>
      <c r="Q63" s="482"/>
      <c r="R63" s="482"/>
      <c r="S63" s="483"/>
    </row>
    <row r="64" spans="1:19">
      <c r="A64" s="481"/>
      <c r="B64" s="482"/>
      <c r="C64" s="482"/>
      <c r="D64" s="482"/>
      <c r="E64" s="482"/>
      <c r="F64" s="482"/>
      <c r="G64" s="482"/>
      <c r="H64" s="482"/>
      <c r="I64" s="482"/>
      <c r="J64" s="482"/>
      <c r="K64" s="482"/>
      <c r="L64" s="482"/>
      <c r="M64" s="482"/>
      <c r="N64" s="482"/>
      <c r="O64" s="482"/>
      <c r="P64" s="482"/>
      <c r="Q64" s="482"/>
      <c r="R64" s="482"/>
      <c r="S64" s="483"/>
    </row>
    <row r="65" spans="1:19">
      <c r="A65" s="481"/>
      <c r="B65" s="482"/>
      <c r="C65" s="482"/>
      <c r="D65" s="482"/>
      <c r="E65" s="482"/>
      <c r="F65" s="482"/>
      <c r="G65" s="482"/>
      <c r="H65" s="482"/>
      <c r="I65" s="482"/>
      <c r="J65" s="482"/>
      <c r="K65" s="482"/>
      <c r="L65" s="482"/>
      <c r="M65" s="482"/>
      <c r="N65" s="482"/>
      <c r="O65" s="482"/>
      <c r="P65" s="482"/>
      <c r="Q65" s="482"/>
      <c r="R65" s="482"/>
      <c r="S65" s="483"/>
    </row>
    <row r="66" spans="1:19">
      <c r="A66" s="481"/>
      <c r="B66" s="482"/>
      <c r="C66" s="482"/>
      <c r="D66" s="482"/>
      <c r="E66" s="482"/>
      <c r="F66" s="482"/>
      <c r="G66" s="482"/>
      <c r="H66" s="482"/>
      <c r="I66" s="482"/>
      <c r="J66" s="482"/>
      <c r="K66" s="482"/>
      <c r="L66" s="482"/>
      <c r="M66" s="482"/>
      <c r="N66" s="482"/>
      <c r="O66" s="482"/>
      <c r="P66" s="482"/>
      <c r="Q66" s="482"/>
      <c r="R66" s="482"/>
      <c r="S66" s="483"/>
    </row>
    <row r="67" spans="1:19">
      <c r="A67" s="481"/>
      <c r="B67" s="482"/>
      <c r="C67" s="482"/>
      <c r="D67" s="482"/>
      <c r="E67" s="482"/>
      <c r="F67" s="482"/>
      <c r="G67" s="482"/>
      <c r="H67" s="482"/>
      <c r="I67" s="482"/>
      <c r="J67" s="482"/>
      <c r="K67" s="482"/>
      <c r="L67" s="482"/>
      <c r="M67" s="482"/>
      <c r="N67" s="482"/>
      <c r="O67" s="482"/>
      <c r="P67" s="482"/>
      <c r="Q67" s="482"/>
      <c r="R67" s="482"/>
      <c r="S67" s="483"/>
    </row>
    <row r="68" spans="1:19" ht="16" thickBot="1">
      <c r="A68" s="484"/>
      <c r="B68" s="485"/>
      <c r="C68" s="485"/>
      <c r="D68" s="485"/>
      <c r="E68" s="485"/>
      <c r="F68" s="485"/>
      <c r="G68" s="485"/>
      <c r="H68" s="485"/>
      <c r="I68" s="485"/>
      <c r="J68" s="485"/>
      <c r="K68" s="485"/>
      <c r="L68" s="485"/>
      <c r="M68" s="485"/>
      <c r="N68" s="485"/>
      <c r="O68" s="485"/>
      <c r="P68" s="485"/>
      <c r="Q68" s="485"/>
      <c r="R68" s="485"/>
      <c r="S68" s="486"/>
    </row>
    <row r="69" spans="1:19" ht="16" thickBot="1">
      <c r="A69" s="420"/>
      <c r="B69" s="420"/>
      <c r="C69" s="420"/>
      <c r="D69" s="420"/>
      <c r="E69" s="420"/>
      <c r="F69" s="420"/>
      <c r="G69" s="420"/>
      <c r="H69" s="420"/>
      <c r="I69" s="420"/>
      <c r="J69" s="420"/>
      <c r="K69" s="420"/>
      <c r="L69" s="420"/>
      <c r="M69" s="420"/>
      <c r="N69" s="420"/>
      <c r="O69" s="420"/>
      <c r="P69" s="420"/>
      <c r="Q69" s="420"/>
      <c r="R69" s="420"/>
      <c r="S69" s="420"/>
    </row>
    <row r="70" spans="1:19" ht="26.5" thickBot="1">
      <c r="A70" s="487" t="s">
        <v>39</v>
      </c>
      <c r="B70" s="488"/>
      <c r="C70" s="488"/>
      <c r="D70" s="488"/>
      <c r="E70" s="489"/>
      <c r="F70" s="420"/>
      <c r="G70" s="420"/>
      <c r="H70" s="420"/>
      <c r="I70" s="420"/>
      <c r="J70" s="420"/>
      <c r="K70" s="420"/>
      <c r="L70" s="420"/>
      <c r="M70" s="420"/>
      <c r="N70" s="420"/>
      <c r="O70" s="420"/>
      <c r="P70" s="420"/>
      <c r="Q70" s="420"/>
      <c r="R70" s="420"/>
      <c r="S70" s="420"/>
    </row>
    <row r="71" spans="1:19">
      <c r="A71" s="478"/>
      <c r="B71" s="479"/>
      <c r="C71" s="479"/>
      <c r="D71" s="479"/>
      <c r="E71" s="479"/>
      <c r="F71" s="479"/>
      <c r="G71" s="479"/>
      <c r="H71" s="479"/>
      <c r="I71" s="479"/>
      <c r="J71" s="479"/>
      <c r="K71" s="479"/>
      <c r="L71" s="479"/>
      <c r="M71" s="479"/>
      <c r="N71" s="479"/>
      <c r="O71" s="479"/>
      <c r="P71" s="479"/>
      <c r="Q71" s="479"/>
      <c r="R71" s="479"/>
      <c r="S71" s="480"/>
    </row>
    <row r="72" spans="1:19">
      <c r="A72" s="481"/>
      <c r="B72" s="482"/>
      <c r="C72" s="482"/>
      <c r="D72" s="482"/>
      <c r="E72" s="482"/>
      <c r="F72" s="482"/>
      <c r="G72" s="482"/>
      <c r="H72" s="482"/>
      <c r="I72" s="482"/>
      <c r="J72" s="482"/>
      <c r="K72" s="482"/>
      <c r="L72" s="482"/>
      <c r="M72" s="482"/>
      <c r="N72" s="482"/>
      <c r="O72" s="482"/>
      <c r="P72" s="482"/>
      <c r="Q72" s="482"/>
      <c r="R72" s="482"/>
      <c r="S72" s="483"/>
    </row>
    <row r="73" spans="1:19">
      <c r="A73" s="481"/>
      <c r="B73" s="482"/>
      <c r="C73" s="482"/>
      <c r="D73" s="482"/>
      <c r="E73" s="482"/>
      <c r="F73" s="482"/>
      <c r="G73" s="482"/>
      <c r="H73" s="482"/>
      <c r="I73" s="482"/>
      <c r="J73" s="482"/>
      <c r="K73" s="482"/>
      <c r="L73" s="482"/>
      <c r="M73" s="482"/>
      <c r="N73" s="482"/>
      <c r="O73" s="482"/>
      <c r="P73" s="482"/>
      <c r="Q73" s="482"/>
      <c r="R73" s="482"/>
      <c r="S73" s="483"/>
    </row>
    <row r="74" spans="1:19">
      <c r="A74" s="481"/>
      <c r="B74" s="482"/>
      <c r="C74" s="482"/>
      <c r="D74" s="482"/>
      <c r="E74" s="482"/>
      <c r="F74" s="482"/>
      <c r="G74" s="482"/>
      <c r="H74" s="482"/>
      <c r="I74" s="482"/>
      <c r="J74" s="482"/>
      <c r="K74" s="482"/>
      <c r="L74" s="482"/>
      <c r="M74" s="482"/>
      <c r="N74" s="482"/>
      <c r="O74" s="482"/>
      <c r="P74" s="482"/>
      <c r="Q74" s="482"/>
      <c r="R74" s="482"/>
      <c r="S74" s="483"/>
    </row>
    <row r="75" spans="1:19">
      <c r="A75" s="481"/>
      <c r="B75" s="482"/>
      <c r="C75" s="482"/>
      <c r="D75" s="482"/>
      <c r="E75" s="482"/>
      <c r="F75" s="482"/>
      <c r="G75" s="482"/>
      <c r="H75" s="482"/>
      <c r="I75" s="482"/>
      <c r="J75" s="482"/>
      <c r="K75" s="482"/>
      <c r="L75" s="482"/>
      <c r="M75" s="482"/>
      <c r="N75" s="482"/>
      <c r="O75" s="482"/>
      <c r="P75" s="482"/>
      <c r="Q75" s="482"/>
      <c r="R75" s="482"/>
      <c r="S75" s="483"/>
    </row>
    <row r="76" spans="1:19">
      <c r="A76" s="481"/>
      <c r="B76" s="482"/>
      <c r="C76" s="482"/>
      <c r="D76" s="482"/>
      <c r="E76" s="482"/>
      <c r="F76" s="482"/>
      <c r="G76" s="482"/>
      <c r="H76" s="482"/>
      <c r="I76" s="482"/>
      <c r="J76" s="482"/>
      <c r="K76" s="482"/>
      <c r="L76" s="482"/>
      <c r="M76" s="482"/>
      <c r="N76" s="482"/>
      <c r="O76" s="482"/>
      <c r="P76" s="482"/>
      <c r="Q76" s="482"/>
      <c r="R76" s="482"/>
      <c r="S76" s="483"/>
    </row>
    <row r="77" spans="1:19">
      <c r="A77" s="481"/>
      <c r="B77" s="482"/>
      <c r="C77" s="482"/>
      <c r="D77" s="482"/>
      <c r="E77" s="482"/>
      <c r="F77" s="482"/>
      <c r="G77" s="482"/>
      <c r="H77" s="482"/>
      <c r="I77" s="482"/>
      <c r="J77" s="482"/>
      <c r="K77" s="482"/>
      <c r="L77" s="482"/>
      <c r="M77" s="482"/>
      <c r="N77" s="482"/>
      <c r="O77" s="482"/>
      <c r="P77" s="482"/>
      <c r="Q77" s="482"/>
      <c r="R77" s="482"/>
      <c r="S77" s="483"/>
    </row>
    <row r="78" spans="1:19">
      <c r="A78" s="481"/>
      <c r="B78" s="482"/>
      <c r="C78" s="482"/>
      <c r="D78" s="482"/>
      <c r="E78" s="482"/>
      <c r="F78" s="482"/>
      <c r="G78" s="482"/>
      <c r="H78" s="482"/>
      <c r="I78" s="482"/>
      <c r="J78" s="482"/>
      <c r="K78" s="482"/>
      <c r="L78" s="482"/>
      <c r="M78" s="482"/>
      <c r="N78" s="482"/>
      <c r="O78" s="482"/>
      <c r="P78" s="482"/>
      <c r="Q78" s="482"/>
      <c r="R78" s="482"/>
      <c r="S78" s="483"/>
    </row>
    <row r="79" spans="1:19">
      <c r="A79" s="481"/>
      <c r="B79" s="482"/>
      <c r="C79" s="482"/>
      <c r="D79" s="482"/>
      <c r="E79" s="482"/>
      <c r="F79" s="482"/>
      <c r="G79" s="482"/>
      <c r="H79" s="482"/>
      <c r="I79" s="482"/>
      <c r="J79" s="482"/>
      <c r="K79" s="482"/>
      <c r="L79" s="482"/>
      <c r="M79" s="482"/>
      <c r="N79" s="482"/>
      <c r="O79" s="482"/>
      <c r="P79" s="482"/>
      <c r="Q79" s="482"/>
      <c r="R79" s="482"/>
      <c r="S79" s="483"/>
    </row>
    <row r="80" spans="1:19">
      <c r="A80" s="481"/>
      <c r="B80" s="482"/>
      <c r="C80" s="482"/>
      <c r="D80" s="482"/>
      <c r="E80" s="482"/>
      <c r="F80" s="482"/>
      <c r="G80" s="482"/>
      <c r="H80" s="482"/>
      <c r="I80" s="482"/>
      <c r="J80" s="482"/>
      <c r="K80" s="482"/>
      <c r="L80" s="482"/>
      <c r="M80" s="482"/>
      <c r="N80" s="482"/>
      <c r="O80" s="482"/>
      <c r="P80" s="482"/>
      <c r="Q80" s="482"/>
      <c r="R80" s="482"/>
      <c r="S80" s="483"/>
    </row>
    <row r="81" spans="1:19">
      <c r="A81" s="481"/>
      <c r="B81" s="482"/>
      <c r="C81" s="482"/>
      <c r="D81" s="482"/>
      <c r="E81" s="482"/>
      <c r="F81" s="482"/>
      <c r="G81" s="482"/>
      <c r="H81" s="482"/>
      <c r="I81" s="482"/>
      <c r="J81" s="482"/>
      <c r="K81" s="482"/>
      <c r="L81" s="482"/>
      <c r="M81" s="482"/>
      <c r="N81" s="482"/>
      <c r="O81" s="482"/>
      <c r="P81" s="482"/>
      <c r="Q81" s="482"/>
      <c r="R81" s="482"/>
      <c r="S81" s="483"/>
    </row>
    <row r="82" spans="1:19">
      <c r="A82" s="481"/>
      <c r="B82" s="482"/>
      <c r="C82" s="482"/>
      <c r="D82" s="482"/>
      <c r="E82" s="482"/>
      <c r="F82" s="482"/>
      <c r="G82" s="482"/>
      <c r="H82" s="482"/>
      <c r="I82" s="482"/>
      <c r="J82" s="482"/>
      <c r="K82" s="482"/>
      <c r="L82" s="482"/>
      <c r="M82" s="482"/>
      <c r="N82" s="482"/>
      <c r="O82" s="482"/>
      <c r="P82" s="482"/>
      <c r="Q82" s="482"/>
      <c r="R82" s="482"/>
      <c r="S82" s="483"/>
    </row>
    <row r="83" spans="1:19">
      <c r="A83" s="481"/>
      <c r="B83" s="482"/>
      <c r="C83" s="482"/>
      <c r="D83" s="482"/>
      <c r="E83" s="482"/>
      <c r="F83" s="482"/>
      <c r="G83" s="482"/>
      <c r="H83" s="482"/>
      <c r="I83" s="482"/>
      <c r="J83" s="482"/>
      <c r="K83" s="482"/>
      <c r="L83" s="482"/>
      <c r="M83" s="482"/>
      <c r="N83" s="482"/>
      <c r="O83" s="482"/>
      <c r="P83" s="482"/>
      <c r="Q83" s="482"/>
      <c r="R83" s="482"/>
      <c r="S83" s="483"/>
    </row>
    <row r="84" spans="1:19" ht="16" thickBot="1">
      <c r="A84" s="484"/>
      <c r="B84" s="485"/>
      <c r="C84" s="485"/>
      <c r="D84" s="485"/>
      <c r="E84" s="485"/>
      <c r="F84" s="485"/>
      <c r="G84" s="485"/>
      <c r="H84" s="485"/>
      <c r="I84" s="485"/>
      <c r="J84" s="485"/>
      <c r="K84" s="485"/>
      <c r="L84" s="485"/>
      <c r="M84" s="485"/>
      <c r="N84" s="485"/>
      <c r="O84" s="485"/>
      <c r="P84" s="485"/>
      <c r="Q84" s="485"/>
      <c r="R84" s="485"/>
      <c r="S84" s="486"/>
    </row>
    <row r="85" spans="1:19" ht="16" thickBot="1">
      <c r="A85" s="420"/>
      <c r="B85" s="420"/>
      <c r="C85" s="420"/>
      <c r="D85" s="420"/>
      <c r="E85" s="420"/>
      <c r="F85" s="420"/>
      <c r="G85" s="420"/>
      <c r="H85" s="420"/>
      <c r="I85" s="420"/>
      <c r="J85" s="420"/>
      <c r="K85" s="420"/>
      <c r="L85" s="420"/>
      <c r="M85" s="420"/>
      <c r="N85" s="420"/>
      <c r="O85" s="420"/>
      <c r="P85" s="420"/>
      <c r="Q85" s="420"/>
      <c r="R85" s="420"/>
      <c r="S85" s="420"/>
    </row>
    <row r="86" spans="1:19" ht="26.5" thickBot="1">
      <c r="A86" s="487" t="s">
        <v>40</v>
      </c>
      <c r="B86" s="488"/>
      <c r="C86" s="488"/>
      <c r="D86" s="488"/>
      <c r="E86" s="489"/>
      <c r="F86" s="420"/>
      <c r="G86" s="420"/>
      <c r="H86" s="420"/>
      <c r="I86" s="420"/>
      <c r="J86" s="420"/>
      <c r="K86" s="420"/>
      <c r="L86" s="420"/>
      <c r="M86" s="420"/>
      <c r="N86" s="420"/>
      <c r="O86" s="420"/>
      <c r="P86" s="420"/>
      <c r="Q86" s="420"/>
      <c r="R86" s="420"/>
      <c r="S86" s="420"/>
    </row>
    <row r="87" spans="1:19">
      <c r="A87" s="478"/>
      <c r="B87" s="479"/>
      <c r="C87" s="479"/>
      <c r="D87" s="479"/>
      <c r="E87" s="479"/>
      <c r="F87" s="479"/>
      <c r="G87" s="479"/>
      <c r="H87" s="479"/>
      <c r="I87" s="479"/>
      <c r="J87" s="479"/>
      <c r="K87" s="479"/>
      <c r="L87" s="479"/>
      <c r="M87" s="479"/>
      <c r="N87" s="479"/>
      <c r="O87" s="479"/>
      <c r="P87" s="479"/>
      <c r="Q87" s="479"/>
      <c r="R87" s="479"/>
      <c r="S87" s="480"/>
    </row>
    <row r="88" spans="1:19">
      <c r="A88" s="481"/>
      <c r="B88" s="482"/>
      <c r="C88" s="482"/>
      <c r="D88" s="482"/>
      <c r="E88" s="482"/>
      <c r="F88" s="482"/>
      <c r="G88" s="482"/>
      <c r="H88" s="482"/>
      <c r="I88" s="482"/>
      <c r="J88" s="482"/>
      <c r="K88" s="482"/>
      <c r="L88" s="482"/>
      <c r="M88" s="482"/>
      <c r="N88" s="482"/>
      <c r="O88" s="482"/>
      <c r="P88" s="482"/>
      <c r="Q88" s="482"/>
      <c r="R88" s="482"/>
      <c r="S88" s="483"/>
    </row>
    <row r="89" spans="1:19">
      <c r="A89" s="481"/>
      <c r="B89" s="482"/>
      <c r="C89" s="482"/>
      <c r="D89" s="482"/>
      <c r="E89" s="482"/>
      <c r="F89" s="482"/>
      <c r="G89" s="482"/>
      <c r="H89" s="482"/>
      <c r="I89" s="482"/>
      <c r="J89" s="482"/>
      <c r="K89" s="482"/>
      <c r="L89" s="482"/>
      <c r="M89" s="482"/>
      <c r="N89" s="482"/>
      <c r="O89" s="482"/>
      <c r="P89" s="482"/>
      <c r="Q89" s="482"/>
      <c r="R89" s="482"/>
      <c r="S89" s="483"/>
    </row>
    <row r="90" spans="1:19">
      <c r="A90" s="481"/>
      <c r="B90" s="482"/>
      <c r="C90" s="482"/>
      <c r="D90" s="482"/>
      <c r="E90" s="482"/>
      <c r="F90" s="482"/>
      <c r="G90" s="482"/>
      <c r="H90" s="482"/>
      <c r="I90" s="482"/>
      <c r="J90" s="482"/>
      <c r="K90" s="482"/>
      <c r="L90" s="482"/>
      <c r="M90" s="482"/>
      <c r="N90" s="482"/>
      <c r="O90" s="482"/>
      <c r="P90" s="482"/>
      <c r="Q90" s="482"/>
      <c r="R90" s="482"/>
      <c r="S90" s="483"/>
    </row>
    <row r="91" spans="1:19">
      <c r="A91" s="481"/>
      <c r="B91" s="482"/>
      <c r="C91" s="482"/>
      <c r="D91" s="482"/>
      <c r="E91" s="482"/>
      <c r="F91" s="482"/>
      <c r="G91" s="482"/>
      <c r="H91" s="482"/>
      <c r="I91" s="482"/>
      <c r="J91" s="482"/>
      <c r="K91" s="482"/>
      <c r="L91" s="482"/>
      <c r="M91" s="482"/>
      <c r="N91" s="482"/>
      <c r="O91" s="482"/>
      <c r="P91" s="482"/>
      <c r="Q91" s="482"/>
      <c r="R91" s="482"/>
      <c r="S91" s="483"/>
    </row>
    <row r="92" spans="1:19">
      <c r="A92" s="481"/>
      <c r="B92" s="482"/>
      <c r="C92" s="482"/>
      <c r="D92" s="482"/>
      <c r="E92" s="482"/>
      <c r="F92" s="482"/>
      <c r="G92" s="482"/>
      <c r="H92" s="482"/>
      <c r="I92" s="482"/>
      <c r="J92" s="482"/>
      <c r="K92" s="482"/>
      <c r="L92" s="482"/>
      <c r="M92" s="482"/>
      <c r="N92" s="482"/>
      <c r="O92" s="482"/>
      <c r="P92" s="482"/>
      <c r="Q92" s="482"/>
      <c r="R92" s="482"/>
      <c r="S92" s="483"/>
    </row>
    <row r="93" spans="1:19">
      <c r="A93" s="481"/>
      <c r="B93" s="482"/>
      <c r="C93" s="482"/>
      <c r="D93" s="482"/>
      <c r="E93" s="482"/>
      <c r="F93" s="482"/>
      <c r="G93" s="482"/>
      <c r="H93" s="482"/>
      <c r="I93" s="482"/>
      <c r="J93" s="482"/>
      <c r="K93" s="482"/>
      <c r="L93" s="482"/>
      <c r="M93" s="482"/>
      <c r="N93" s="482"/>
      <c r="O93" s="482"/>
      <c r="P93" s="482"/>
      <c r="Q93" s="482"/>
      <c r="R93" s="482"/>
      <c r="S93" s="483"/>
    </row>
    <row r="94" spans="1:19">
      <c r="A94" s="481"/>
      <c r="B94" s="482"/>
      <c r="C94" s="482"/>
      <c r="D94" s="482"/>
      <c r="E94" s="482"/>
      <c r="F94" s="482"/>
      <c r="G94" s="482"/>
      <c r="H94" s="482"/>
      <c r="I94" s="482"/>
      <c r="J94" s="482"/>
      <c r="K94" s="482"/>
      <c r="L94" s="482"/>
      <c r="M94" s="482"/>
      <c r="N94" s="482"/>
      <c r="O94" s="482"/>
      <c r="P94" s="482"/>
      <c r="Q94" s="482"/>
      <c r="R94" s="482"/>
      <c r="S94" s="483"/>
    </row>
    <row r="95" spans="1:19">
      <c r="A95" s="481"/>
      <c r="B95" s="482"/>
      <c r="C95" s="482"/>
      <c r="D95" s="482"/>
      <c r="E95" s="482"/>
      <c r="F95" s="482"/>
      <c r="G95" s="482"/>
      <c r="H95" s="482"/>
      <c r="I95" s="482"/>
      <c r="J95" s="482"/>
      <c r="K95" s="482"/>
      <c r="L95" s="482"/>
      <c r="M95" s="482"/>
      <c r="N95" s="482"/>
      <c r="O95" s="482"/>
      <c r="P95" s="482"/>
      <c r="Q95" s="482"/>
      <c r="R95" s="482"/>
      <c r="S95" s="483"/>
    </row>
    <row r="96" spans="1:19">
      <c r="A96" s="481"/>
      <c r="B96" s="482"/>
      <c r="C96" s="482"/>
      <c r="D96" s="482"/>
      <c r="E96" s="482"/>
      <c r="F96" s="482"/>
      <c r="G96" s="482"/>
      <c r="H96" s="482"/>
      <c r="I96" s="482"/>
      <c r="J96" s="482"/>
      <c r="K96" s="482"/>
      <c r="L96" s="482"/>
      <c r="M96" s="482"/>
      <c r="N96" s="482"/>
      <c r="O96" s="482"/>
      <c r="P96" s="482"/>
      <c r="Q96" s="482"/>
      <c r="R96" s="482"/>
      <c r="S96" s="483"/>
    </row>
    <row r="97" spans="1:19">
      <c r="A97" s="481"/>
      <c r="B97" s="482"/>
      <c r="C97" s="482"/>
      <c r="D97" s="482"/>
      <c r="E97" s="482"/>
      <c r="F97" s="482"/>
      <c r="G97" s="482"/>
      <c r="H97" s="482"/>
      <c r="I97" s="482"/>
      <c r="J97" s="482"/>
      <c r="K97" s="482"/>
      <c r="L97" s="482"/>
      <c r="M97" s="482"/>
      <c r="N97" s="482"/>
      <c r="O97" s="482"/>
      <c r="P97" s="482"/>
      <c r="Q97" s="482"/>
      <c r="R97" s="482"/>
      <c r="S97" s="483"/>
    </row>
    <row r="98" spans="1:19">
      <c r="A98" s="481"/>
      <c r="B98" s="482"/>
      <c r="C98" s="482"/>
      <c r="D98" s="482"/>
      <c r="E98" s="482"/>
      <c r="F98" s="482"/>
      <c r="G98" s="482"/>
      <c r="H98" s="482"/>
      <c r="I98" s="482"/>
      <c r="J98" s="482"/>
      <c r="K98" s="482"/>
      <c r="L98" s="482"/>
      <c r="M98" s="482"/>
      <c r="N98" s="482"/>
      <c r="O98" s="482"/>
      <c r="P98" s="482"/>
      <c r="Q98" s="482"/>
      <c r="R98" s="482"/>
      <c r="S98" s="483"/>
    </row>
    <row r="99" spans="1:19">
      <c r="A99" s="481"/>
      <c r="B99" s="482"/>
      <c r="C99" s="482"/>
      <c r="D99" s="482"/>
      <c r="E99" s="482"/>
      <c r="F99" s="482"/>
      <c r="G99" s="482"/>
      <c r="H99" s="482"/>
      <c r="I99" s="482"/>
      <c r="J99" s="482"/>
      <c r="K99" s="482"/>
      <c r="L99" s="482"/>
      <c r="M99" s="482"/>
      <c r="N99" s="482"/>
      <c r="O99" s="482"/>
      <c r="P99" s="482"/>
      <c r="Q99" s="482"/>
      <c r="R99" s="482"/>
      <c r="S99" s="483"/>
    </row>
    <row r="100" spans="1:19" ht="16" thickBot="1">
      <c r="A100" s="484"/>
      <c r="B100" s="485"/>
      <c r="C100" s="485"/>
      <c r="D100" s="485"/>
      <c r="E100" s="485"/>
      <c r="F100" s="485"/>
      <c r="G100" s="485"/>
      <c r="H100" s="485"/>
      <c r="I100" s="485"/>
      <c r="J100" s="485"/>
      <c r="K100" s="485"/>
      <c r="L100" s="485"/>
      <c r="M100" s="485"/>
      <c r="N100" s="485"/>
      <c r="O100" s="485"/>
      <c r="P100" s="485"/>
      <c r="Q100" s="485"/>
      <c r="R100" s="485"/>
      <c r="S100" s="486"/>
    </row>
  </sheetData>
  <sheetProtection sheet="1" objects="1" scenarios="1" formatCells="0" formatColumns="0" formatRows="0" sort="0" autoFilter="0"/>
  <mergeCells count="14">
    <mergeCell ref="A2:S2"/>
    <mergeCell ref="A87:S100"/>
    <mergeCell ref="A55:S68"/>
    <mergeCell ref="A54:E54"/>
    <mergeCell ref="A70:E70"/>
    <mergeCell ref="A71:S84"/>
    <mergeCell ref="A86:E86"/>
    <mergeCell ref="A52:S52"/>
    <mergeCell ref="A5:S18"/>
    <mergeCell ref="B4:E4"/>
    <mergeCell ref="B20:E20"/>
    <mergeCell ref="A21:S34"/>
    <mergeCell ref="B36:E36"/>
    <mergeCell ref="A37:S50"/>
  </mergeCells>
  <dataValidations count="5">
    <dataValidation allowBlank="1" showInputMessage="1" showErrorMessage="1" promptTitle="Scenario Title" prompt="Scenario Title (e.g. &quot;Biggest Cuts&quot; or &quot;Expansion&quot;)" sqref="B4:E4 B20:E20 B36:E36" xr:uid="{802E7C74-C0AA-4844-A492-472CFB209E13}"/>
    <dataValidation allowBlank="1" showInputMessage="1" showErrorMessage="1" promptTitle="Scenario Assumptions" prompt="Tell the Story of the Scenario.  What are you assuming (e.g. X% reduction in X service)?  How likely is the scenario to play out?  What is the overall theme?" sqref="A5:S18 A21:S34 A37:S50" xr:uid="{A98C7CFE-9A13-B142-8595-DCCA9ED75C99}"/>
    <dataValidation allowBlank="1" showInputMessage="1" showErrorMessage="1" promptTitle="Scenario Assumptions" prompt="Tell the Story of the Scenario.  What does BEST case represent for your major revenue categories?  How likely is the scenario to play out?" sqref="A55:S68" xr:uid="{FCA69A01-280E-8B4C-B68C-95E4916B4D88}"/>
    <dataValidation allowBlank="1" showInputMessage="1" showErrorMessage="1" promptTitle="Scenario Assumptions" prompt="Tell the Story of the Scenario.  What does MODERATE case represent for your major revenue categories?  How likely is the scenario to play out?" sqref="A71:S84" xr:uid="{08A8AC71-41D4-9A4A-8FFF-372BDB42DD5B}"/>
    <dataValidation allowBlank="1" showInputMessage="1" showErrorMessage="1" promptTitle="Scenario Assumptions" prompt="Tell the Story of the Scenario.  What does WORST case represent for your major revenue categories?  How likely is the scenario to play out?" sqref="A87:S100" xr:uid="{9E4A157E-2EA6-F64A-B795-8D25B4B4B14D}"/>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E095D-F7FC-A74E-9BCA-EA09D2B135A5}">
  <sheetPr>
    <tabColor rgb="FF173040"/>
  </sheetPr>
  <dimension ref="A1:W221"/>
  <sheetViews>
    <sheetView workbookViewId="0">
      <selection activeCell="K24" sqref="K24"/>
    </sheetView>
  </sheetViews>
  <sheetFormatPr defaultColWidth="11" defaultRowHeight="15.5"/>
  <cols>
    <col min="1" max="1" width="34.6640625" bestFit="1" customWidth="1"/>
    <col min="2" max="2" width="16.33203125" bestFit="1" customWidth="1"/>
    <col min="3" max="3" width="14.83203125" bestFit="1" customWidth="1"/>
    <col min="4" max="4" width="20" bestFit="1" customWidth="1"/>
    <col min="5" max="5" width="19" customWidth="1"/>
    <col min="6" max="6" width="16.33203125" bestFit="1" customWidth="1"/>
    <col min="7" max="7" width="20.5" bestFit="1" customWidth="1"/>
    <col min="8" max="8" width="21.83203125" bestFit="1" customWidth="1"/>
    <col min="9" max="9" width="4.83203125" bestFit="1" customWidth="1"/>
    <col min="10" max="10" width="16.33203125" bestFit="1" customWidth="1"/>
    <col min="11" max="11" width="26.83203125" bestFit="1" customWidth="1"/>
    <col min="12" max="12" width="16.6640625" bestFit="1" customWidth="1"/>
    <col min="13" max="13" width="26.5" bestFit="1" customWidth="1"/>
    <col min="15" max="15" width="26.1640625" bestFit="1" customWidth="1"/>
    <col min="16" max="16" width="12.5" bestFit="1" customWidth="1"/>
    <col min="17" max="17" width="0" hidden="1" customWidth="1"/>
    <col min="18" max="18" width="10.83203125" hidden="1" customWidth="1"/>
    <col min="19" max="19" width="6.33203125" hidden="1" customWidth="1"/>
    <col min="20" max="20" width="10.83203125" style="76" hidden="1" customWidth="1"/>
    <col min="21" max="23" width="10.83203125" hidden="1" customWidth="1"/>
  </cols>
  <sheetData>
    <row r="1" spans="1:6" ht="50" customHeight="1">
      <c r="A1" s="498" t="s">
        <v>41</v>
      </c>
      <c r="B1" s="499"/>
    </row>
    <row r="2" spans="1:6" ht="21.5" thickBot="1">
      <c r="A2" s="276"/>
      <c r="B2" s="277" t="s">
        <v>42</v>
      </c>
    </row>
    <row r="3" spans="1:6" ht="21">
      <c r="A3" s="276" t="s">
        <v>43</v>
      </c>
      <c r="B3" s="402"/>
      <c r="E3" s="500" t="s">
        <v>44</v>
      </c>
      <c r="F3" s="501"/>
    </row>
    <row r="4" spans="1:6" ht="21">
      <c r="A4" s="276"/>
      <c r="B4" s="403"/>
      <c r="E4" s="281" t="s">
        <v>45</v>
      </c>
      <c r="F4" s="282">
        <f>SUM(J23:J221)</f>
        <v>0</v>
      </c>
    </row>
    <row r="5" spans="1:6" ht="21">
      <c r="A5" s="276" t="s">
        <v>46</v>
      </c>
      <c r="B5" s="402"/>
      <c r="E5" s="281" t="s">
        <v>47</v>
      </c>
      <c r="F5" s="282">
        <f>SUM(L23:L221)</f>
        <v>0</v>
      </c>
    </row>
    <row r="6" spans="1:6" ht="24.5" thickBot="1">
      <c r="A6" s="276" t="s">
        <v>48</v>
      </c>
      <c r="B6" s="402"/>
      <c r="E6" s="196" t="s">
        <v>49</v>
      </c>
      <c r="F6" s="283">
        <f>SUM(M23:M221)</f>
        <v>0</v>
      </c>
    </row>
    <row r="7" spans="1:6" ht="21">
      <c r="A7" s="276" t="s">
        <v>50</v>
      </c>
      <c r="B7" s="402"/>
    </row>
    <row r="8" spans="1:6" ht="21">
      <c r="A8" s="276" t="s">
        <v>51</v>
      </c>
      <c r="B8" s="402"/>
    </row>
    <row r="9" spans="1:6" ht="21">
      <c r="A9" s="276" t="s">
        <v>52</v>
      </c>
      <c r="B9" s="402"/>
    </row>
    <row r="10" spans="1:6" ht="21">
      <c r="A10" s="276"/>
      <c r="B10" s="403"/>
    </row>
    <row r="11" spans="1:6" ht="21">
      <c r="A11" s="276" t="s">
        <v>53</v>
      </c>
      <c r="B11" s="402"/>
    </row>
    <row r="12" spans="1:6" ht="21">
      <c r="A12" s="276" t="s">
        <v>54</v>
      </c>
      <c r="B12" s="402"/>
    </row>
    <row r="13" spans="1:6" ht="21">
      <c r="A13" s="276" t="s">
        <v>55</v>
      </c>
      <c r="B13" s="402"/>
    </row>
    <row r="14" spans="1:6" ht="21">
      <c r="A14" s="276" t="s">
        <v>56</v>
      </c>
      <c r="B14" s="402"/>
    </row>
    <row r="15" spans="1:6" ht="21">
      <c r="A15" s="276" t="s">
        <v>57</v>
      </c>
      <c r="B15" s="402"/>
    </row>
    <row r="16" spans="1:6" ht="21">
      <c r="A16" s="276" t="s">
        <v>57</v>
      </c>
      <c r="B16" s="402"/>
    </row>
    <row r="17" spans="1:22" ht="21">
      <c r="A17" s="276"/>
      <c r="B17" s="277"/>
    </row>
    <row r="18" spans="1:22" ht="21">
      <c r="A18" s="276" t="s">
        <v>58</v>
      </c>
      <c r="B18" s="278">
        <f>B3</f>
        <v>0</v>
      </c>
    </row>
    <row r="19" spans="1:22" ht="21">
      <c r="A19" s="276" t="s">
        <v>59</v>
      </c>
      <c r="B19" s="278">
        <f>SUM(B5:B9,B11:B16)</f>
        <v>0</v>
      </c>
    </row>
    <row r="20" spans="1:22" ht="26.5" thickBot="1">
      <c r="A20" s="279" t="s">
        <v>60</v>
      </c>
      <c r="B20" s="280" t="str">
        <f>IFERROR(B19/B18,"")</f>
        <v/>
      </c>
    </row>
    <row r="21" spans="1:22" ht="16" thickBot="1">
      <c r="B21" s="274"/>
    </row>
    <row r="22" spans="1:22" ht="59.5" thickBot="1">
      <c r="A22" s="284" t="s">
        <v>61</v>
      </c>
      <c r="B22" s="285" t="s">
        <v>62</v>
      </c>
      <c r="C22" s="285" t="s">
        <v>63</v>
      </c>
      <c r="D22" s="285" t="s">
        <v>64</v>
      </c>
      <c r="E22" s="285" t="s">
        <v>65</v>
      </c>
      <c r="F22" s="285" t="s">
        <v>66</v>
      </c>
      <c r="G22" s="285" t="s">
        <v>67</v>
      </c>
      <c r="H22" s="285" t="s">
        <v>68</v>
      </c>
      <c r="I22" s="285"/>
      <c r="J22" s="285" t="s">
        <v>69</v>
      </c>
      <c r="K22" s="285" t="s">
        <v>70</v>
      </c>
      <c r="L22" s="285" t="s">
        <v>71</v>
      </c>
      <c r="M22" s="286" t="s">
        <v>72</v>
      </c>
      <c r="R22" t="s">
        <v>73</v>
      </c>
      <c r="S22" t="s">
        <v>74</v>
      </c>
      <c r="T22" s="76">
        <v>0</v>
      </c>
      <c r="U22">
        <v>40</v>
      </c>
      <c r="V22">
        <v>52</v>
      </c>
    </row>
    <row r="23" spans="1:22" ht="21.5" thickBot="1">
      <c r="A23" s="404"/>
      <c r="B23" s="405"/>
      <c r="C23" s="406"/>
      <c r="D23" s="407"/>
      <c r="E23" s="407"/>
      <c r="F23" s="406"/>
      <c r="G23" s="408"/>
      <c r="H23" s="409"/>
      <c r="I23" s="98"/>
      <c r="J23" s="287">
        <f>IF(B23=$S$22,C23,IF(B23=$S$23,(D23*E23*F23+(D23*E23*H23*G23)),0))</f>
        <v>0</v>
      </c>
      <c r="K23" s="416"/>
      <c r="L23" s="287" t="str">
        <f>IF(K23=$R$22,J23*$B$20,IF(K23=$R$23,0,""))</f>
        <v/>
      </c>
      <c r="M23" s="278" t="str">
        <f>IFERROR(J23+L23,"")</f>
        <v/>
      </c>
      <c r="R23" t="s">
        <v>75</v>
      </c>
      <c r="S23" t="s">
        <v>76</v>
      </c>
      <c r="T23" s="76">
        <v>0.01</v>
      </c>
      <c r="U23">
        <v>1</v>
      </c>
      <c r="V23">
        <v>1</v>
      </c>
    </row>
    <row r="24" spans="1:22" ht="21.5" thickBot="1">
      <c r="A24" s="404"/>
      <c r="B24" s="405"/>
      <c r="C24" s="406"/>
      <c r="D24" s="407"/>
      <c r="E24" s="407"/>
      <c r="F24" s="406"/>
      <c r="G24" s="408"/>
      <c r="H24" s="409"/>
      <c r="I24" s="98"/>
      <c r="J24" s="287">
        <f t="shared" ref="J24:J87" si="0">IF(B24=$S$22,C24,IF(B24=$S$23,(D24*E24*F24+(D24*E24*H24*G24)),0))</f>
        <v>0</v>
      </c>
      <c r="K24" s="416"/>
      <c r="L24" s="287" t="str">
        <f t="shared" ref="L24" si="1">IF(K24=$R$22,J24*$B$20,IF(K24=$R$23,0,""))</f>
        <v/>
      </c>
      <c r="M24" s="278" t="str">
        <f t="shared" ref="M24" si="2">IFERROR(J24+L24,"")</f>
        <v/>
      </c>
      <c r="P24" s="131"/>
      <c r="T24" s="76">
        <v>0.02</v>
      </c>
      <c r="U24">
        <v>2</v>
      </c>
      <c r="V24">
        <v>2</v>
      </c>
    </row>
    <row r="25" spans="1:22" ht="21.5" thickBot="1">
      <c r="A25" s="404"/>
      <c r="B25" s="405"/>
      <c r="C25" s="406"/>
      <c r="D25" s="407"/>
      <c r="E25" s="407"/>
      <c r="F25" s="406"/>
      <c r="G25" s="408"/>
      <c r="H25" s="409"/>
      <c r="I25" s="98"/>
      <c r="J25" s="287">
        <f t="shared" si="0"/>
        <v>0</v>
      </c>
      <c r="K25" s="416"/>
      <c r="L25" s="287" t="str">
        <f t="shared" ref="L25:L88" si="3">IF(K25=$R$22,J25*$B$20,IF(K25=$R$23,0,""))</f>
        <v/>
      </c>
      <c r="M25" s="278" t="str">
        <f t="shared" ref="M25:M88" si="4">IFERROR(J25+L25,"")</f>
        <v/>
      </c>
      <c r="P25" s="131"/>
      <c r="T25" s="76">
        <v>0.03</v>
      </c>
      <c r="U25">
        <v>3</v>
      </c>
      <c r="V25">
        <v>3</v>
      </c>
    </row>
    <row r="26" spans="1:22" ht="21.5" thickBot="1">
      <c r="A26" s="404"/>
      <c r="B26" s="405"/>
      <c r="C26" s="406"/>
      <c r="D26" s="407"/>
      <c r="E26" s="407"/>
      <c r="F26" s="406"/>
      <c r="G26" s="408"/>
      <c r="H26" s="409"/>
      <c r="I26" s="98"/>
      <c r="J26" s="287">
        <f t="shared" si="0"/>
        <v>0</v>
      </c>
      <c r="K26" s="416"/>
      <c r="L26" s="287" t="str">
        <f t="shared" si="3"/>
        <v/>
      </c>
      <c r="M26" s="278" t="str">
        <f t="shared" si="4"/>
        <v/>
      </c>
      <c r="P26" s="131"/>
      <c r="T26" s="76">
        <v>0.04</v>
      </c>
      <c r="U26">
        <v>4</v>
      </c>
      <c r="V26">
        <v>4</v>
      </c>
    </row>
    <row r="27" spans="1:22" ht="21.5" thickBot="1">
      <c r="A27" s="404"/>
      <c r="B27" s="405"/>
      <c r="C27" s="406"/>
      <c r="D27" s="407"/>
      <c r="E27" s="407"/>
      <c r="F27" s="406"/>
      <c r="G27" s="408"/>
      <c r="H27" s="409"/>
      <c r="I27" s="98"/>
      <c r="J27" s="287">
        <f t="shared" si="0"/>
        <v>0</v>
      </c>
      <c r="K27" s="416"/>
      <c r="L27" s="287" t="str">
        <f t="shared" si="3"/>
        <v/>
      </c>
      <c r="M27" s="278" t="str">
        <f t="shared" si="4"/>
        <v/>
      </c>
      <c r="P27" s="131"/>
      <c r="T27" s="76">
        <v>0.05</v>
      </c>
      <c r="U27">
        <v>5</v>
      </c>
      <c r="V27">
        <v>5</v>
      </c>
    </row>
    <row r="28" spans="1:22" ht="21.5" thickBot="1">
      <c r="A28" s="404"/>
      <c r="B28" s="405"/>
      <c r="C28" s="406"/>
      <c r="D28" s="407"/>
      <c r="E28" s="407"/>
      <c r="F28" s="406"/>
      <c r="G28" s="408"/>
      <c r="H28" s="409"/>
      <c r="I28" s="98"/>
      <c r="J28" s="287">
        <f t="shared" si="0"/>
        <v>0</v>
      </c>
      <c r="K28" s="416"/>
      <c r="L28" s="287" t="str">
        <f t="shared" si="3"/>
        <v/>
      </c>
      <c r="M28" s="278" t="str">
        <f t="shared" si="4"/>
        <v/>
      </c>
      <c r="P28" s="131"/>
      <c r="T28" s="76">
        <v>0.06</v>
      </c>
      <c r="U28">
        <v>6</v>
      </c>
      <c r="V28">
        <v>6</v>
      </c>
    </row>
    <row r="29" spans="1:22" ht="21.5" thickBot="1">
      <c r="A29" s="404"/>
      <c r="B29" s="405"/>
      <c r="C29" s="406"/>
      <c r="D29" s="407"/>
      <c r="E29" s="407"/>
      <c r="F29" s="406"/>
      <c r="G29" s="408"/>
      <c r="H29" s="409"/>
      <c r="I29" s="98"/>
      <c r="J29" s="287">
        <f t="shared" si="0"/>
        <v>0</v>
      </c>
      <c r="K29" s="416"/>
      <c r="L29" s="287" t="str">
        <f t="shared" si="3"/>
        <v/>
      </c>
      <c r="M29" s="278" t="str">
        <f t="shared" si="4"/>
        <v/>
      </c>
      <c r="P29" s="131"/>
      <c r="T29" s="76">
        <v>7.0000000000000007E-2</v>
      </c>
      <c r="U29">
        <v>7</v>
      </c>
      <c r="V29">
        <v>7</v>
      </c>
    </row>
    <row r="30" spans="1:22" ht="21.5" thickBot="1">
      <c r="A30" s="404"/>
      <c r="B30" s="405"/>
      <c r="C30" s="406"/>
      <c r="D30" s="407"/>
      <c r="E30" s="407"/>
      <c r="F30" s="406"/>
      <c r="G30" s="408"/>
      <c r="H30" s="409"/>
      <c r="I30" s="98"/>
      <c r="J30" s="287">
        <f t="shared" si="0"/>
        <v>0</v>
      </c>
      <c r="K30" s="416"/>
      <c r="L30" s="287" t="str">
        <f t="shared" si="3"/>
        <v/>
      </c>
      <c r="M30" s="278" t="str">
        <f t="shared" si="4"/>
        <v/>
      </c>
      <c r="P30" s="131"/>
      <c r="T30" s="76">
        <v>0.08</v>
      </c>
      <c r="U30">
        <v>8</v>
      </c>
      <c r="V30">
        <v>8</v>
      </c>
    </row>
    <row r="31" spans="1:22" ht="21.5" thickBot="1">
      <c r="A31" s="404"/>
      <c r="B31" s="405"/>
      <c r="C31" s="406"/>
      <c r="D31" s="407"/>
      <c r="E31" s="407"/>
      <c r="F31" s="406"/>
      <c r="G31" s="408"/>
      <c r="H31" s="409"/>
      <c r="I31" s="98"/>
      <c r="J31" s="287">
        <f t="shared" si="0"/>
        <v>0</v>
      </c>
      <c r="K31" s="416"/>
      <c r="L31" s="287" t="str">
        <f t="shared" si="3"/>
        <v/>
      </c>
      <c r="M31" s="278" t="str">
        <f t="shared" si="4"/>
        <v/>
      </c>
      <c r="P31" s="131"/>
      <c r="T31" s="76">
        <v>0.09</v>
      </c>
      <c r="U31">
        <v>9</v>
      </c>
      <c r="V31">
        <v>9</v>
      </c>
    </row>
    <row r="32" spans="1:22" ht="21.5" thickBot="1">
      <c r="A32" s="404"/>
      <c r="B32" s="405"/>
      <c r="C32" s="406"/>
      <c r="D32" s="407"/>
      <c r="E32" s="407"/>
      <c r="F32" s="406"/>
      <c r="G32" s="408"/>
      <c r="H32" s="409"/>
      <c r="I32" s="98"/>
      <c r="J32" s="287">
        <f t="shared" si="0"/>
        <v>0</v>
      </c>
      <c r="K32" s="416"/>
      <c r="L32" s="287" t="str">
        <f t="shared" si="3"/>
        <v/>
      </c>
      <c r="M32" s="278" t="str">
        <f t="shared" si="4"/>
        <v/>
      </c>
      <c r="P32" s="131"/>
      <c r="T32" s="76">
        <v>0.1</v>
      </c>
      <c r="U32">
        <v>10</v>
      </c>
      <c r="V32">
        <v>10</v>
      </c>
    </row>
    <row r="33" spans="1:22" ht="21.5" thickBot="1">
      <c r="A33" s="404"/>
      <c r="B33" s="405"/>
      <c r="C33" s="406"/>
      <c r="D33" s="407"/>
      <c r="E33" s="407"/>
      <c r="F33" s="406"/>
      <c r="G33" s="408"/>
      <c r="H33" s="409"/>
      <c r="I33" s="98"/>
      <c r="J33" s="287">
        <f t="shared" si="0"/>
        <v>0</v>
      </c>
      <c r="K33" s="416"/>
      <c r="L33" s="287" t="str">
        <f t="shared" si="3"/>
        <v/>
      </c>
      <c r="M33" s="278" t="str">
        <f t="shared" si="4"/>
        <v/>
      </c>
      <c r="P33" s="131"/>
      <c r="T33" s="76">
        <v>0.11</v>
      </c>
      <c r="U33">
        <v>11</v>
      </c>
      <c r="V33">
        <v>11</v>
      </c>
    </row>
    <row r="34" spans="1:22" ht="21.5" thickBot="1">
      <c r="A34" s="404"/>
      <c r="B34" s="405"/>
      <c r="C34" s="406"/>
      <c r="D34" s="407"/>
      <c r="E34" s="407"/>
      <c r="F34" s="406"/>
      <c r="G34" s="408"/>
      <c r="H34" s="409"/>
      <c r="I34" s="98"/>
      <c r="J34" s="287">
        <f t="shared" si="0"/>
        <v>0</v>
      </c>
      <c r="K34" s="416"/>
      <c r="L34" s="287" t="str">
        <f t="shared" si="3"/>
        <v/>
      </c>
      <c r="M34" s="278" t="str">
        <f t="shared" si="4"/>
        <v/>
      </c>
      <c r="P34" s="131"/>
      <c r="T34" s="76">
        <v>0.12</v>
      </c>
      <c r="U34">
        <v>12</v>
      </c>
      <c r="V34">
        <v>12</v>
      </c>
    </row>
    <row r="35" spans="1:22" ht="21.5" thickBot="1">
      <c r="A35" s="404"/>
      <c r="B35" s="405"/>
      <c r="C35" s="406"/>
      <c r="D35" s="407"/>
      <c r="E35" s="407"/>
      <c r="F35" s="406"/>
      <c r="G35" s="408"/>
      <c r="H35" s="409"/>
      <c r="I35" s="98"/>
      <c r="J35" s="287">
        <f t="shared" si="0"/>
        <v>0</v>
      </c>
      <c r="K35" s="416"/>
      <c r="L35" s="287" t="str">
        <f t="shared" si="3"/>
        <v/>
      </c>
      <c r="M35" s="278" t="str">
        <f t="shared" si="4"/>
        <v/>
      </c>
      <c r="P35" s="131"/>
      <c r="T35" s="76">
        <v>0.13</v>
      </c>
      <c r="U35">
        <v>13</v>
      </c>
      <c r="V35">
        <v>13</v>
      </c>
    </row>
    <row r="36" spans="1:22" ht="21.5" thickBot="1">
      <c r="A36" s="404"/>
      <c r="B36" s="405"/>
      <c r="C36" s="406"/>
      <c r="D36" s="407"/>
      <c r="E36" s="407"/>
      <c r="F36" s="406"/>
      <c r="G36" s="408"/>
      <c r="H36" s="409"/>
      <c r="I36" s="98"/>
      <c r="J36" s="287">
        <f t="shared" si="0"/>
        <v>0</v>
      </c>
      <c r="K36" s="416"/>
      <c r="L36" s="287" t="str">
        <f t="shared" si="3"/>
        <v/>
      </c>
      <c r="M36" s="278" t="str">
        <f t="shared" si="4"/>
        <v/>
      </c>
      <c r="P36" s="131"/>
      <c r="T36" s="76">
        <v>0.14000000000000001</v>
      </c>
      <c r="U36">
        <v>14</v>
      </c>
      <c r="V36">
        <v>14</v>
      </c>
    </row>
    <row r="37" spans="1:22" ht="21.5" thickBot="1">
      <c r="A37" s="404"/>
      <c r="B37" s="405"/>
      <c r="C37" s="406"/>
      <c r="D37" s="407"/>
      <c r="E37" s="407"/>
      <c r="F37" s="406"/>
      <c r="G37" s="408"/>
      <c r="H37" s="409"/>
      <c r="I37" s="98"/>
      <c r="J37" s="287">
        <f t="shared" si="0"/>
        <v>0</v>
      </c>
      <c r="K37" s="416"/>
      <c r="L37" s="287" t="str">
        <f t="shared" si="3"/>
        <v/>
      </c>
      <c r="M37" s="278" t="str">
        <f t="shared" si="4"/>
        <v/>
      </c>
      <c r="P37" s="131"/>
      <c r="T37" s="76">
        <v>0.15</v>
      </c>
      <c r="U37">
        <v>15</v>
      </c>
      <c r="V37">
        <v>15</v>
      </c>
    </row>
    <row r="38" spans="1:22" ht="21.5" thickBot="1">
      <c r="A38" s="404"/>
      <c r="B38" s="405"/>
      <c r="C38" s="406"/>
      <c r="D38" s="407"/>
      <c r="E38" s="407"/>
      <c r="F38" s="406"/>
      <c r="G38" s="408"/>
      <c r="H38" s="409"/>
      <c r="I38" s="98"/>
      <c r="J38" s="287">
        <f t="shared" si="0"/>
        <v>0</v>
      </c>
      <c r="K38" s="416"/>
      <c r="L38" s="287" t="str">
        <f t="shared" si="3"/>
        <v/>
      </c>
      <c r="M38" s="278" t="str">
        <f t="shared" si="4"/>
        <v/>
      </c>
      <c r="T38" s="76">
        <v>0.16</v>
      </c>
      <c r="U38">
        <v>16</v>
      </c>
      <c r="V38">
        <v>16</v>
      </c>
    </row>
    <row r="39" spans="1:22" ht="21.5" thickBot="1">
      <c r="A39" s="404"/>
      <c r="B39" s="405"/>
      <c r="C39" s="406"/>
      <c r="D39" s="407"/>
      <c r="E39" s="407"/>
      <c r="F39" s="406"/>
      <c r="G39" s="408"/>
      <c r="H39" s="409"/>
      <c r="I39" s="98"/>
      <c r="J39" s="287">
        <f t="shared" si="0"/>
        <v>0</v>
      </c>
      <c r="K39" s="416"/>
      <c r="L39" s="287" t="str">
        <f t="shared" si="3"/>
        <v/>
      </c>
      <c r="M39" s="278" t="str">
        <f t="shared" si="4"/>
        <v/>
      </c>
      <c r="P39" s="133"/>
      <c r="T39" s="76">
        <v>0.17</v>
      </c>
      <c r="U39">
        <v>17</v>
      </c>
      <c r="V39">
        <v>17</v>
      </c>
    </row>
    <row r="40" spans="1:22" ht="21.5" thickBot="1">
      <c r="A40" s="404"/>
      <c r="B40" s="405"/>
      <c r="C40" s="406"/>
      <c r="D40" s="407"/>
      <c r="E40" s="407"/>
      <c r="F40" s="406"/>
      <c r="G40" s="408"/>
      <c r="H40" s="409"/>
      <c r="I40" s="98"/>
      <c r="J40" s="287">
        <f t="shared" si="0"/>
        <v>0</v>
      </c>
      <c r="K40" s="416"/>
      <c r="L40" s="287" t="str">
        <f t="shared" si="3"/>
        <v/>
      </c>
      <c r="M40" s="278" t="str">
        <f t="shared" si="4"/>
        <v/>
      </c>
      <c r="P40" s="133"/>
      <c r="T40" s="76">
        <v>0.18</v>
      </c>
      <c r="U40">
        <v>18</v>
      </c>
      <c r="V40">
        <v>18</v>
      </c>
    </row>
    <row r="41" spans="1:22" ht="21.5" thickBot="1">
      <c r="A41" s="404"/>
      <c r="B41" s="405"/>
      <c r="C41" s="406"/>
      <c r="D41" s="407"/>
      <c r="E41" s="407"/>
      <c r="F41" s="406"/>
      <c r="G41" s="408"/>
      <c r="H41" s="409"/>
      <c r="I41" s="98"/>
      <c r="J41" s="287">
        <f t="shared" si="0"/>
        <v>0</v>
      </c>
      <c r="K41" s="416"/>
      <c r="L41" s="287" t="str">
        <f t="shared" si="3"/>
        <v/>
      </c>
      <c r="M41" s="278" t="str">
        <f t="shared" si="4"/>
        <v/>
      </c>
      <c r="P41" s="274"/>
      <c r="T41" s="76">
        <v>0.19</v>
      </c>
      <c r="U41">
        <v>19</v>
      </c>
      <c r="V41">
        <v>19</v>
      </c>
    </row>
    <row r="42" spans="1:22" ht="21.5" thickBot="1">
      <c r="A42" s="404"/>
      <c r="B42" s="405"/>
      <c r="C42" s="406"/>
      <c r="D42" s="407"/>
      <c r="E42" s="407"/>
      <c r="F42" s="406"/>
      <c r="G42" s="408"/>
      <c r="H42" s="409"/>
      <c r="I42" s="98"/>
      <c r="J42" s="287">
        <f t="shared" si="0"/>
        <v>0</v>
      </c>
      <c r="K42" s="416"/>
      <c r="L42" s="287" t="str">
        <f t="shared" si="3"/>
        <v/>
      </c>
      <c r="M42" s="278" t="str">
        <f t="shared" si="4"/>
        <v/>
      </c>
      <c r="T42" s="76">
        <v>0.2</v>
      </c>
      <c r="U42">
        <v>20</v>
      </c>
      <c r="V42">
        <v>20</v>
      </c>
    </row>
    <row r="43" spans="1:22" ht="21.5" thickBot="1">
      <c r="A43" s="404"/>
      <c r="B43" s="405"/>
      <c r="C43" s="406"/>
      <c r="D43" s="407"/>
      <c r="E43" s="407"/>
      <c r="F43" s="406"/>
      <c r="G43" s="408"/>
      <c r="H43" s="409"/>
      <c r="I43" s="98"/>
      <c r="J43" s="287">
        <f t="shared" si="0"/>
        <v>0</v>
      </c>
      <c r="K43" s="416"/>
      <c r="L43" s="287" t="str">
        <f t="shared" si="3"/>
        <v/>
      </c>
      <c r="M43" s="278" t="str">
        <f t="shared" si="4"/>
        <v/>
      </c>
      <c r="T43" s="76">
        <v>0.21</v>
      </c>
      <c r="U43">
        <v>21</v>
      </c>
      <c r="V43">
        <v>21</v>
      </c>
    </row>
    <row r="44" spans="1:22" ht="21.5" thickBot="1">
      <c r="A44" s="404"/>
      <c r="B44" s="405"/>
      <c r="C44" s="406"/>
      <c r="D44" s="407"/>
      <c r="E44" s="407"/>
      <c r="F44" s="406"/>
      <c r="G44" s="408"/>
      <c r="H44" s="409"/>
      <c r="I44" s="98"/>
      <c r="J44" s="287">
        <f t="shared" si="0"/>
        <v>0</v>
      </c>
      <c r="K44" s="416"/>
      <c r="L44" s="287" t="str">
        <f t="shared" si="3"/>
        <v/>
      </c>
      <c r="M44" s="278" t="str">
        <f t="shared" si="4"/>
        <v/>
      </c>
      <c r="T44" s="76">
        <v>0.22</v>
      </c>
      <c r="U44">
        <v>22</v>
      </c>
      <c r="V44">
        <v>22</v>
      </c>
    </row>
    <row r="45" spans="1:22" ht="21.5" thickBot="1">
      <c r="A45" s="404"/>
      <c r="B45" s="405"/>
      <c r="C45" s="406"/>
      <c r="D45" s="407"/>
      <c r="E45" s="407"/>
      <c r="F45" s="406"/>
      <c r="G45" s="408"/>
      <c r="H45" s="409"/>
      <c r="I45" s="98"/>
      <c r="J45" s="287">
        <f t="shared" si="0"/>
        <v>0</v>
      </c>
      <c r="K45" s="416"/>
      <c r="L45" s="287" t="str">
        <f t="shared" si="3"/>
        <v/>
      </c>
      <c r="M45" s="278" t="str">
        <f t="shared" si="4"/>
        <v/>
      </c>
      <c r="T45" s="76">
        <v>0.23</v>
      </c>
      <c r="U45">
        <v>23</v>
      </c>
      <c r="V45">
        <v>23</v>
      </c>
    </row>
    <row r="46" spans="1:22" ht="21.5" thickBot="1">
      <c r="A46" s="404"/>
      <c r="B46" s="405"/>
      <c r="C46" s="406"/>
      <c r="D46" s="407"/>
      <c r="E46" s="407"/>
      <c r="F46" s="406"/>
      <c r="G46" s="408"/>
      <c r="H46" s="409"/>
      <c r="I46" s="98"/>
      <c r="J46" s="287">
        <f t="shared" si="0"/>
        <v>0</v>
      </c>
      <c r="K46" s="416"/>
      <c r="L46" s="287" t="str">
        <f t="shared" si="3"/>
        <v/>
      </c>
      <c r="M46" s="278" t="str">
        <f t="shared" si="4"/>
        <v/>
      </c>
      <c r="T46" s="76">
        <v>0.24</v>
      </c>
      <c r="U46">
        <v>24</v>
      </c>
      <c r="V46">
        <v>24</v>
      </c>
    </row>
    <row r="47" spans="1:22" ht="21.5" thickBot="1">
      <c r="A47" s="404"/>
      <c r="B47" s="405"/>
      <c r="C47" s="406"/>
      <c r="D47" s="407"/>
      <c r="E47" s="407"/>
      <c r="F47" s="406"/>
      <c r="G47" s="408"/>
      <c r="H47" s="409"/>
      <c r="I47" s="98"/>
      <c r="J47" s="287">
        <f t="shared" si="0"/>
        <v>0</v>
      </c>
      <c r="K47" s="416"/>
      <c r="L47" s="287" t="str">
        <f t="shared" si="3"/>
        <v/>
      </c>
      <c r="M47" s="278" t="str">
        <f t="shared" si="4"/>
        <v/>
      </c>
      <c r="T47" s="76">
        <v>0.25</v>
      </c>
      <c r="U47">
        <v>25</v>
      </c>
      <c r="V47">
        <v>25</v>
      </c>
    </row>
    <row r="48" spans="1:22" ht="21.5" thickBot="1">
      <c r="A48" s="404"/>
      <c r="B48" s="405"/>
      <c r="C48" s="406"/>
      <c r="D48" s="407"/>
      <c r="E48" s="407"/>
      <c r="F48" s="406"/>
      <c r="G48" s="408"/>
      <c r="H48" s="409"/>
      <c r="I48" s="98"/>
      <c r="J48" s="287">
        <f t="shared" si="0"/>
        <v>0</v>
      </c>
      <c r="K48" s="416"/>
      <c r="L48" s="287" t="str">
        <f t="shared" si="3"/>
        <v/>
      </c>
      <c r="M48" s="278" t="str">
        <f t="shared" si="4"/>
        <v/>
      </c>
      <c r="T48" s="76">
        <v>0.26</v>
      </c>
      <c r="U48">
        <v>26</v>
      </c>
      <c r="V48">
        <v>26</v>
      </c>
    </row>
    <row r="49" spans="1:22" ht="21.5" thickBot="1">
      <c r="A49" s="404"/>
      <c r="B49" s="405"/>
      <c r="C49" s="406"/>
      <c r="D49" s="407"/>
      <c r="E49" s="407"/>
      <c r="F49" s="406"/>
      <c r="G49" s="408"/>
      <c r="H49" s="409"/>
      <c r="I49" s="98"/>
      <c r="J49" s="287">
        <f t="shared" si="0"/>
        <v>0</v>
      </c>
      <c r="K49" s="416"/>
      <c r="L49" s="287" t="str">
        <f t="shared" si="3"/>
        <v/>
      </c>
      <c r="M49" s="278" t="str">
        <f t="shared" si="4"/>
        <v/>
      </c>
      <c r="T49" s="76">
        <v>0.27</v>
      </c>
      <c r="U49">
        <v>27</v>
      </c>
      <c r="V49">
        <v>27</v>
      </c>
    </row>
    <row r="50" spans="1:22" ht="21.5" thickBot="1">
      <c r="A50" s="404"/>
      <c r="B50" s="405"/>
      <c r="C50" s="406"/>
      <c r="D50" s="407"/>
      <c r="E50" s="407"/>
      <c r="F50" s="406"/>
      <c r="G50" s="408"/>
      <c r="H50" s="409"/>
      <c r="I50" s="98"/>
      <c r="J50" s="287">
        <f t="shared" si="0"/>
        <v>0</v>
      </c>
      <c r="K50" s="416"/>
      <c r="L50" s="287" t="str">
        <f t="shared" si="3"/>
        <v/>
      </c>
      <c r="M50" s="278" t="str">
        <f t="shared" si="4"/>
        <v/>
      </c>
      <c r="T50" s="76">
        <v>0.28000000000000003</v>
      </c>
      <c r="U50">
        <v>28</v>
      </c>
      <c r="V50">
        <v>28</v>
      </c>
    </row>
    <row r="51" spans="1:22" ht="21.5" thickBot="1">
      <c r="A51" s="404"/>
      <c r="B51" s="405"/>
      <c r="C51" s="406"/>
      <c r="D51" s="407"/>
      <c r="E51" s="407"/>
      <c r="F51" s="406"/>
      <c r="G51" s="408"/>
      <c r="H51" s="409"/>
      <c r="I51" s="98"/>
      <c r="J51" s="287">
        <f t="shared" si="0"/>
        <v>0</v>
      </c>
      <c r="K51" s="416"/>
      <c r="L51" s="287" t="str">
        <f t="shared" si="3"/>
        <v/>
      </c>
      <c r="M51" s="278" t="str">
        <f t="shared" si="4"/>
        <v/>
      </c>
      <c r="T51" s="76">
        <v>0.28999999999999998</v>
      </c>
      <c r="U51">
        <v>29</v>
      </c>
      <c r="V51">
        <v>29</v>
      </c>
    </row>
    <row r="52" spans="1:22" ht="21.5" thickBot="1">
      <c r="A52" s="404"/>
      <c r="B52" s="405"/>
      <c r="C52" s="406"/>
      <c r="D52" s="407"/>
      <c r="E52" s="407"/>
      <c r="F52" s="406"/>
      <c r="G52" s="408"/>
      <c r="H52" s="409"/>
      <c r="I52" s="98"/>
      <c r="J52" s="287">
        <f t="shared" si="0"/>
        <v>0</v>
      </c>
      <c r="K52" s="416"/>
      <c r="L52" s="287" t="str">
        <f t="shared" si="3"/>
        <v/>
      </c>
      <c r="M52" s="278" t="str">
        <f t="shared" si="4"/>
        <v/>
      </c>
      <c r="T52" s="76">
        <v>0.3</v>
      </c>
      <c r="U52">
        <v>30</v>
      </c>
      <c r="V52">
        <v>30</v>
      </c>
    </row>
    <row r="53" spans="1:22" ht="21.5" thickBot="1">
      <c r="A53" s="404"/>
      <c r="B53" s="405"/>
      <c r="C53" s="406"/>
      <c r="D53" s="407"/>
      <c r="E53" s="407"/>
      <c r="F53" s="406"/>
      <c r="G53" s="408"/>
      <c r="H53" s="409"/>
      <c r="I53" s="98"/>
      <c r="J53" s="287">
        <f t="shared" si="0"/>
        <v>0</v>
      </c>
      <c r="K53" s="416"/>
      <c r="L53" s="287" t="str">
        <f t="shared" si="3"/>
        <v/>
      </c>
      <c r="M53" s="278" t="str">
        <f t="shared" si="4"/>
        <v/>
      </c>
      <c r="T53" s="76">
        <v>0.31</v>
      </c>
      <c r="U53">
        <v>31</v>
      </c>
      <c r="V53">
        <v>31</v>
      </c>
    </row>
    <row r="54" spans="1:22" ht="21.5" thickBot="1">
      <c r="A54" s="404"/>
      <c r="B54" s="405"/>
      <c r="C54" s="406"/>
      <c r="D54" s="407"/>
      <c r="E54" s="407"/>
      <c r="F54" s="406"/>
      <c r="G54" s="408"/>
      <c r="H54" s="409"/>
      <c r="I54" s="98"/>
      <c r="J54" s="287">
        <f t="shared" si="0"/>
        <v>0</v>
      </c>
      <c r="K54" s="416"/>
      <c r="L54" s="287" t="str">
        <f t="shared" si="3"/>
        <v/>
      </c>
      <c r="M54" s="278" t="str">
        <f t="shared" si="4"/>
        <v/>
      </c>
      <c r="T54" s="76">
        <v>0.32</v>
      </c>
      <c r="U54">
        <v>32</v>
      </c>
      <c r="V54">
        <v>32</v>
      </c>
    </row>
    <row r="55" spans="1:22" ht="21.5" thickBot="1">
      <c r="A55" s="404"/>
      <c r="B55" s="405"/>
      <c r="C55" s="406"/>
      <c r="D55" s="407"/>
      <c r="E55" s="407"/>
      <c r="F55" s="406"/>
      <c r="G55" s="408"/>
      <c r="H55" s="409"/>
      <c r="I55" s="98"/>
      <c r="J55" s="287">
        <f t="shared" si="0"/>
        <v>0</v>
      </c>
      <c r="K55" s="416"/>
      <c r="L55" s="287" t="str">
        <f t="shared" si="3"/>
        <v/>
      </c>
      <c r="M55" s="278" t="str">
        <f t="shared" si="4"/>
        <v/>
      </c>
      <c r="T55" s="76">
        <v>0.33</v>
      </c>
      <c r="U55">
        <v>33</v>
      </c>
      <c r="V55">
        <v>33</v>
      </c>
    </row>
    <row r="56" spans="1:22" ht="21.5" thickBot="1">
      <c r="A56" s="404"/>
      <c r="B56" s="405"/>
      <c r="C56" s="406"/>
      <c r="D56" s="407"/>
      <c r="E56" s="407"/>
      <c r="F56" s="406"/>
      <c r="G56" s="408"/>
      <c r="H56" s="409"/>
      <c r="I56" s="98"/>
      <c r="J56" s="287">
        <f t="shared" si="0"/>
        <v>0</v>
      </c>
      <c r="K56" s="416"/>
      <c r="L56" s="287" t="str">
        <f t="shared" si="3"/>
        <v/>
      </c>
      <c r="M56" s="278" t="str">
        <f t="shared" si="4"/>
        <v/>
      </c>
      <c r="T56" s="76">
        <v>0.34</v>
      </c>
      <c r="U56">
        <v>34</v>
      </c>
      <c r="V56">
        <v>34</v>
      </c>
    </row>
    <row r="57" spans="1:22" ht="21.5" thickBot="1">
      <c r="A57" s="404"/>
      <c r="B57" s="405"/>
      <c r="C57" s="406"/>
      <c r="D57" s="407"/>
      <c r="E57" s="407"/>
      <c r="F57" s="406"/>
      <c r="G57" s="408"/>
      <c r="H57" s="409"/>
      <c r="I57" s="98"/>
      <c r="J57" s="287">
        <f t="shared" si="0"/>
        <v>0</v>
      </c>
      <c r="K57" s="416"/>
      <c r="L57" s="287" t="str">
        <f t="shared" si="3"/>
        <v/>
      </c>
      <c r="M57" s="278" t="str">
        <f t="shared" si="4"/>
        <v/>
      </c>
      <c r="T57" s="76">
        <v>0.35</v>
      </c>
      <c r="U57">
        <v>35</v>
      </c>
      <c r="V57">
        <v>35</v>
      </c>
    </row>
    <row r="58" spans="1:22" ht="21.5" thickBot="1">
      <c r="A58" s="404"/>
      <c r="B58" s="405"/>
      <c r="C58" s="406"/>
      <c r="D58" s="407"/>
      <c r="E58" s="407"/>
      <c r="F58" s="406"/>
      <c r="G58" s="408"/>
      <c r="H58" s="409"/>
      <c r="I58" s="98"/>
      <c r="J58" s="287">
        <f t="shared" si="0"/>
        <v>0</v>
      </c>
      <c r="K58" s="416"/>
      <c r="L58" s="287" t="str">
        <f t="shared" si="3"/>
        <v/>
      </c>
      <c r="M58" s="278" t="str">
        <f t="shared" si="4"/>
        <v/>
      </c>
      <c r="T58" s="76">
        <v>0.36</v>
      </c>
      <c r="U58">
        <v>36</v>
      </c>
      <c r="V58">
        <v>36</v>
      </c>
    </row>
    <row r="59" spans="1:22" ht="21.5" thickBot="1">
      <c r="A59" s="404"/>
      <c r="B59" s="405"/>
      <c r="C59" s="406"/>
      <c r="D59" s="407"/>
      <c r="E59" s="407"/>
      <c r="F59" s="406"/>
      <c r="G59" s="408"/>
      <c r="H59" s="409"/>
      <c r="I59" s="98"/>
      <c r="J59" s="287">
        <f t="shared" si="0"/>
        <v>0</v>
      </c>
      <c r="K59" s="416"/>
      <c r="L59" s="287" t="str">
        <f t="shared" si="3"/>
        <v/>
      </c>
      <c r="M59" s="278" t="str">
        <f t="shared" si="4"/>
        <v/>
      </c>
      <c r="T59" s="76">
        <v>0.37</v>
      </c>
      <c r="U59">
        <v>37</v>
      </c>
      <c r="V59">
        <v>37</v>
      </c>
    </row>
    <row r="60" spans="1:22" ht="21.5" thickBot="1">
      <c r="A60" s="404"/>
      <c r="B60" s="405"/>
      <c r="C60" s="406"/>
      <c r="D60" s="407"/>
      <c r="E60" s="407"/>
      <c r="F60" s="406"/>
      <c r="G60" s="408"/>
      <c r="H60" s="409"/>
      <c r="I60" s="98"/>
      <c r="J60" s="287">
        <f t="shared" si="0"/>
        <v>0</v>
      </c>
      <c r="K60" s="416"/>
      <c r="L60" s="287" t="str">
        <f t="shared" si="3"/>
        <v/>
      </c>
      <c r="M60" s="278" t="str">
        <f t="shared" si="4"/>
        <v/>
      </c>
      <c r="T60" s="76">
        <v>0.38</v>
      </c>
      <c r="U60">
        <v>38</v>
      </c>
      <c r="V60">
        <v>38</v>
      </c>
    </row>
    <row r="61" spans="1:22" ht="21.5" thickBot="1">
      <c r="A61" s="404"/>
      <c r="B61" s="405"/>
      <c r="C61" s="406"/>
      <c r="D61" s="407"/>
      <c r="E61" s="407"/>
      <c r="F61" s="406"/>
      <c r="G61" s="408"/>
      <c r="H61" s="409"/>
      <c r="I61" s="98"/>
      <c r="J61" s="287">
        <f t="shared" si="0"/>
        <v>0</v>
      </c>
      <c r="K61" s="416"/>
      <c r="L61" s="287" t="str">
        <f t="shared" si="3"/>
        <v/>
      </c>
      <c r="M61" s="278" t="str">
        <f t="shared" si="4"/>
        <v/>
      </c>
      <c r="T61" s="76">
        <v>0.39</v>
      </c>
      <c r="U61">
        <v>39</v>
      </c>
      <c r="V61">
        <v>39</v>
      </c>
    </row>
    <row r="62" spans="1:22" ht="21.5" thickBot="1">
      <c r="A62" s="404"/>
      <c r="B62" s="405"/>
      <c r="C62" s="406"/>
      <c r="D62" s="407"/>
      <c r="E62" s="407"/>
      <c r="F62" s="406"/>
      <c r="G62" s="408"/>
      <c r="H62" s="409"/>
      <c r="I62" s="98"/>
      <c r="J62" s="287">
        <f t="shared" si="0"/>
        <v>0</v>
      </c>
      <c r="K62" s="416"/>
      <c r="L62" s="287" t="str">
        <f t="shared" si="3"/>
        <v/>
      </c>
      <c r="M62" s="278" t="str">
        <f t="shared" si="4"/>
        <v/>
      </c>
      <c r="T62" s="76">
        <v>0.4</v>
      </c>
      <c r="V62">
        <v>40</v>
      </c>
    </row>
    <row r="63" spans="1:22" ht="21.5" thickBot="1">
      <c r="A63" s="404"/>
      <c r="B63" s="405"/>
      <c r="C63" s="406"/>
      <c r="D63" s="407"/>
      <c r="E63" s="407"/>
      <c r="F63" s="406"/>
      <c r="G63" s="408"/>
      <c r="H63" s="409"/>
      <c r="I63" s="98"/>
      <c r="J63" s="287">
        <f t="shared" si="0"/>
        <v>0</v>
      </c>
      <c r="K63" s="416"/>
      <c r="L63" s="287" t="str">
        <f t="shared" si="3"/>
        <v/>
      </c>
      <c r="M63" s="278" t="str">
        <f t="shared" si="4"/>
        <v/>
      </c>
      <c r="T63" s="76">
        <v>0.41</v>
      </c>
      <c r="V63">
        <v>41</v>
      </c>
    </row>
    <row r="64" spans="1:22" ht="21.5" thickBot="1">
      <c r="A64" s="404"/>
      <c r="B64" s="405"/>
      <c r="C64" s="406"/>
      <c r="D64" s="407"/>
      <c r="E64" s="407"/>
      <c r="F64" s="406"/>
      <c r="G64" s="408"/>
      <c r="H64" s="409"/>
      <c r="I64" s="98"/>
      <c r="J64" s="287">
        <f t="shared" si="0"/>
        <v>0</v>
      </c>
      <c r="K64" s="416"/>
      <c r="L64" s="287" t="str">
        <f t="shared" si="3"/>
        <v/>
      </c>
      <c r="M64" s="278" t="str">
        <f t="shared" si="4"/>
        <v/>
      </c>
      <c r="T64" s="76">
        <v>0.42</v>
      </c>
      <c r="V64">
        <v>42</v>
      </c>
    </row>
    <row r="65" spans="1:22" ht="21.5" thickBot="1">
      <c r="A65" s="404"/>
      <c r="B65" s="405"/>
      <c r="C65" s="406"/>
      <c r="D65" s="407"/>
      <c r="E65" s="407"/>
      <c r="F65" s="406"/>
      <c r="G65" s="408"/>
      <c r="H65" s="409"/>
      <c r="I65" s="98"/>
      <c r="J65" s="287">
        <f t="shared" si="0"/>
        <v>0</v>
      </c>
      <c r="K65" s="416"/>
      <c r="L65" s="287" t="str">
        <f t="shared" si="3"/>
        <v/>
      </c>
      <c r="M65" s="278" t="str">
        <f t="shared" si="4"/>
        <v/>
      </c>
      <c r="T65" s="76">
        <v>0.43</v>
      </c>
      <c r="V65">
        <v>43</v>
      </c>
    </row>
    <row r="66" spans="1:22" ht="21.5" thickBot="1">
      <c r="A66" s="404"/>
      <c r="B66" s="405"/>
      <c r="C66" s="406"/>
      <c r="D66" s="407"/>
      <c r="E66" s="407"/>
      <c r="F66" s="406"/>
      <c r="G66" s="408"/>
      <c r="H66" s="409"/>
      <c r="I66" s="98"/>
      <c r="J66" s="287">
        <f t="shared" si="0"/>
        <v>0</v>
      </c>
      <c r="K66" s="416"/>
      <c r="L66" s="287" t="str">
        <f t="shared" si="3"/>
        <v/>
      </c>
      <c r="M66" s="278" t="str">
        <f t="shared" si="4"/>
        <v/>
      </c>
      <c r="T66" s="76">
        <v>0.44</v>
      </c>
      <c r="V66">
        <v>44</v>
      </c>
    </row>
    <row r="67" spans="1:22" ht="21.5" thickBot="1">
      <c r="A67" s="404"/>
      <c r="B67" s="405"/>
      <c r="C67" s="406"/>
      <c r="D67" s="407"/>
      <c r="E67" s="407"/>
      <c r="F67" s="406"/>
      <c r="G67" s="408"/>
      <c r="H67" s="409"/>
      <c r="I67" s="98"/>
      <c r="J67" s="287">
        <f t="shared" si="0"/>
        <v>0</v>
      </c>
      <c r="K67" s="416"/>
      <c r="L67" s="287" t="str">
        <f t="shared" si="3"/>
        <v/>
      </c>
      <c r="M67" s="278" t="str">
        <f t="shared" si="4"/>
        <v/>
      </c>
      <c r="T67" s="76">
        <v>0.45</v>
      </c>
      <c r="V67">
        <v>45</v>
      </c>
    </row>
    <row r="68" spans="1:22" ht="21.5" thickBot="1">
      <c r="A68" s="404"/>
      <c r="B68" s="405"/>
      <c r="C68" s="406"/>
      <c r="D68" s="407"/>
      <c r="E68" s="407"/>
      <c r="F68" s="406"/>
      <c r="G68" s="408"/>
      <c r="H68" s="409"/>
      <c r="I68" s="98"/>
      <c r="J68" s="287">
        <f t="shared" si="0"/>
        <v>0</v>
      </c>
      <c r="K68" s="416"/>
      <c r="L68" s="287" t="str">
        <f t="shared" si="3"/>
        <v/>
      </c>
      <c r="M68" s="278" t="str">
        <f t="shared" si="4"/>
        <v/>
      </c>
      <c r="T68" s="76">
        <v>0.46</v>
      </c>
      <c r="V68">
        <v>46</v>
      </c>
    </row>
    <row r="69" spans="1:22" ht="21.5" thickBot="1">
      <c r="A69" s="404"/>
      <c r="B69" s="405"/>
      <c r="C69" s="406"/>
      <c r="D69" s="407"/>
      <c r="E69" s="407"/>
      <c r="F69" s="406"/>
      <c r="G69" s="408"/>
      <c r="H69" s="409"/>
      <c r="I69" s="98"/>
      <c r="J69" s="287">
        <f t="shared" si="0"/>
        <v>0</v>
      </c>
      <c r="K69" s="416"/>
      <c r="L69" s="287" t="str">
        <f t="shared" si="3"/>
        <v/>
      </c>
      <c r="M69" s="278" t="str">
        <f t="shared" si="4"/>
        <v/>
      </c>
      <c r="T69" s="76">
        <v>0.47</v>
      </c>
      <c r="V69">
        <v>47</v>
      </c>
    </row>
    <row r="70" spans="1:22" ht="21.5" thickBot="1">
      <c r="A70" s="404"/>
      <c r="B70" s="405"/>
      <c r="C70" s="406"/>
      <c r="D70" s="407"/>
      <c r="E70" s="407"/>
      <c r="F70" s="406"/>
      <c r="G70" s="408"/>
      <c r="H70" s="409"/>
      <c r="I70" s="98"/>
      <c r="J70" s="287">
        <f t="shared" si="0"/>
        <v>0</v>
      </c>
      <c r="K70" s="416"/>
      <c r="L70" s="287" t="str">
        <f t="shared" si="3"/>
        <v/>
      </c>
      <c r="M70" s="278" t="str">
        <f t="shared" si="4"/>
        <v/>
      </c>
      <c r="T70" s="76">
        <v>0.48</v>
      </c>
      <c r="V70">
        <v>48</v>
      </c>
    </row>
    <row r="71" spans="1:22" ht="21.5" thickBot="1">
      <c r="A71" s="404"/>
      <c r="B71" s="405"/>
      <c r="C71" s="406"/>
      <c r="D71" s="407"/>
      <c r="E71" s="407"/>
      <c r="F71" s="406"/>
      <c r="G71" s="408"/>
      <c r="H71" s="409"/>
      <c r="I71" s="98"/>
      <c r="J71" s="287">
        <f t="shared" si="0"/>
        <v>0</v>
      </c>
      <c r="K71" s="416"/>
      <c r="L71" s="287" t="str">
        <f t="shared" si="3"/>
        <v/>
      </c>
      <c r="M71" s="278" t="str">
        <f t="shared" si="4"/>
        <v/>
      </c>
      <c r="T71" s="76">
        <v>0.49</v>
      </c>
      <c r="V71">
        <v>49</v>
      </c>
    </row>
    <row r="72" spans="1:22" ht="21.5" thickBot="1">
      <c r="A72" s="404"/>
      <c r="B72" s="405"/>
      <c r="C72" s="406"/>
      <c r="D72" s="407"/>
      <c r="E72" s="407"/>
      <c r="F72" s="406"/>
      <c r="G72" s="408"/>
      <c r="H72" s="409"/>
      <c r="I72" s="98"/>
      <c r="J72" s="287">
        <f t="shared" si="0"/>
        <v>0</v>
      </c>
      <c r="K72" s="416"/>
      <c r="L72" s="287" t="str">
        <f t="shared" si="3"/>
        <v/>
      </c>
      <c r="M72" s="278" t="str">
        <f t="shared" si="4"/>
        <v/>
      </c>
      <c r="T72" s="76">
        <v>0.5</v>
      </c>
      <c r="V72">
        <v>50</v>
      </c>
    </row>
    <row r="73" spans="1:22" ht="21.5" thickBot="1">
      <c r="A73" s="404"/>
      <c r="B73" s="405"/>
      <c r="C73" s="406"/>
      <c r="D73" s="407"/>
      <c r="E73" s="407"/>
      <c r="F73" s="406"/>
      <c r="G73" s="408"/>
      <c r="H73" s="409"/>
      <c r="I73" s="98"/>
      <c r="J73" s="287">
        <f t="shared" si="0"/>
        <v>0</v>
      </c>
      <c r="K73" s="416"/>
      <c r="L73" s="287" t="str">
        <f t="shared" si="3"/>
        <v/>
      </c>
      <c r="M73" s="278" t="str">
        <f t="shared" si="4"/>
        <v/>
      </c>
      <c r="T73" s="76">
        <v>0.51</v>
      </c>
      <c r="V73">
        <v>51</v>
      </c>
    </row>
    <row r="74" spans="1:22" ht="21.5" thickBot="1">
      <c r="A74" s="404"/>
      <c r="B74" s="405"/>
      <c r="C74" s="406"/>
      <c r="D74" s="407"/>
      <c r="E74" s="407"/>
      <c r="F74" s="406"/>
      <c r="G74" s="408"/>
      <c r="H74" s="409"/>
      <c r="I74" s="98"/>
      <c r="J74" s="287">
        <f t="shared" si="0"/>
        <v>0</v>
      </c>
      <c r="K74" s="416"/>
      <c r="L74" s="287" t="str">
        <f t="shared" si="3"/>
        <v/>
      </c>
      <c r="M74" s="278" t="str">
        <f t="shared" si="4"/>
        <v/>
      </c>
      <c r="T74" s="76">
        <v>0.52</v>
      </c>
    </row>
    <row r="75" spans="1:22" ht="21.5" thickBot="1">
      <c r="A75" s="404"/>
      <c r="B75" s="405"/>
      <c r="C75" s="406"/>
      <c r="D75" s="407"/>
      <c r="E75" s="407"/>
      <c r="F75" s="406"/>
      <c r="G75" s="408"/>
      <c r="H75" s="409"/>
      <c r="I75" s="98"/>
      <c r="J75" s="287">
        <f t="shared" si="0"/>
        <v>0</v>
      </c>
      <c r="K75" s="416"/>
      <c r="L75" s="287" t="str">
        <f t="shared" si="3"/>
        <v/>
      </c>
      <c r="M75" s="278" t="str">
        <f t="shared" si="4"/>
        <v/>
      </c>
      <c r="T75" s="76">
        <v>0.53</v>
      </c>
    </row>
    <row r="76" spans="1:22" ht="21.5" thickBot="1">
      <c r="A76" s="404"/>
      <c r="B76" s="405"/>
      <c r="C76" s="406"/>
      <c r="D76" s="407"/>
      <c r="E76" s="407"/>
      <c r="F76" s="406"/>
      <c r="G76" s="408"/>
      <c r="H76" s="409"/>
      <c r="I76" s="98"/>
      <c r="J76" s="287">
        <f t="shared" si="0"/>
        <v>0</v>
      </c>
      <c r="K76" s="416"/>
      <c r="L76" s="287" t="str">
        <f t="shared" si="3"/>
        <v/>
      </c>
      <c r="M76" s="278" t="str">
        <f t="shared" si="4"/>
        <v/>
      </c>
      <c r="T76" s="76">
        <v>0.54</v>
      </c>
    </row>
    <row r="77" spans="1:22" ht="21.5" thickBot="1">
      <c r="A77" s="404"/>
      <c r="B77" s="405"/>
      <c r="C77" s="406"/>
      <c r="D77" s="407"/>
      <c r="E77" s="407"/>
      <c r="F77" s="406"/>
      <c r="G77" s="408"/>
      <c r="H77" s="409"/>
      <c r="I77" s="98"/>
      <c r="J77" s="287">
        <f t="shared" si="0"/>
        <v>0</v>
      </c>
      <c r="K77" s="416"/>
      <c r="L77" s="287" t="str">
        <f t="shared" si="3"/>
        <v/>
      </c>
      <c r="M77" s="278" t="str">
        <f t="shared" si="4"/>
        <v/>
      </c>
      <c r="T77" s="76">
        <v>0.55000000000000004</v>
      </c>
    </row>
    <row r="78" spans="1:22" ht="21.5" thickBot="1">
      <c r="A78" s="404"/>
      <c r="B78" s="405"/>
      <c r="C78" s="406"/>
      <c r="D78" s="407"/>
      <c r="E78" s="407"/>
      <c r="F78" s="406"/>
      <c r="G78" s="408"/>
      <c r="H78" s="409"/>
      <c r="I78" s="98"/>
      <c r="J78" s="287">
        <f t="shared" si="0"/>
        <v>0</v>
      </c>
      <c r="K78" s="416"/>
      <c r="L78" s="287" t="str">
        <f t="shared" si="3"/>
        <v/>
      </c>
      <c r="M78" s="278" t="str">
        <f t="shared" si="4"/>
        <v/>
      </c>
      <c r="T78" s="76">
        <v>0.56000000000000005</v>
      </c>
    </row>
    <row r="79" spans="1:22" ht="21.5" thickBot="1">
      <c r="A79" s="404"/>
      <c r="B79" s="405"/>
      <c r="C79" s="406"/>
      <c r="D79" s="407"/>
      <c r="E79" s="407"/>
      <c r="F79" s="406"/>
      <c r="G79" s="408"/>
      <c r="H79" s="409"/>
      <c r="I79" s="98"/>
      <c r="J79" s="287">
        <f t="shared" si="0"/>
        <v>0</v>
      </c>
      <c r="K79" s="416"/>
      <c r="L79" s="287" t="str">
        <f t="shared" si="3"/>
        <v/>
      </c>
      <c r="M79" s="278" t="str">
        <f t="shared" si="4"/>
        <v/>
      </c>
      <c r="T79" s="76">
        <v>0.56999999999999995</v>
      </c>
    </row>
    <row r="80" spans="1:22" ht="21.5" thickBot="1">
      <c r="A80" s="404"/>
      <c r="B80" s="405"/>
      <c r="C80" s="406"/>
      <c r="D80" s="407"/>
      <c r="E80" s="407"/>
      <c r="F80" s="406"/>
      <c r="G80" s="408"/>
      <c r="H80" s="409"/>
      <c r="I80" s="98"/>
      <c r="J80" s="287">
        <f t="shared" si="0"/>
        <v>0</v>
      </c>
      <c r="K80" s="416"/>
      <c r="L80" s="287" t="str">
        <f t="shared" si="3"/>
        <v/>
      </c>
      <c r="M80" s="278" t="str">
        <f t="shared" si="4"/>
        <v/>
      </c>
      <c r="T80" s="76">
        <v>0.57999999999999996</v>
      </c>
    </row>
    <row r="81" spans="1:20" ht="21.5" thickBot="1">
      <c r="A81" s="404"/>
      <c r="B81" s="405"/>
      <c r="C81" s="406"/>
      <c r="D81" s="407"/>
      <c r="E81" s="407"/>
      <c r="F81" s="406"/>
      <c r="G81" s="408"/>
      <c r="H81" s="409"/>
      <c r="I81" s="98"/>
      <c r="J81" s="287">
        <f t="shared" si="0"/>
        <v>0</v>
      </c>
      <c r="K81" s="416"/>
      <c r="L81" s="287" t="str">
        <f t="shared" si="3"/>
        <v/>
      </c>
      <c r="M81" s="278" t="str">
        <f t="shared" si="4"/>
        <v/>
      </c>
      <c r="T81" s="76">
        <v>0.59</v>
      </c>
    </row>
    <row r="82" spans="1:20" ht="21.5" thickBot="1">
      <c r="A82" s="404"/>
      <c r="B82" s="405"/>
      <c r="C82" s="406"/>
      <c r="D82" s="407"/>
      <c r="E82" s="407"/>
      <c r="F82" s="406"/>
      <c r="G82" s="408"/>
      <c r="H82" s="409"/>
      <c r="I82" s="98"/>
      <c r="J82" s="287">
        <f t="shared" si="0"/>
        <v>0</v>
      </c>
      <c r="K82" s="416"/>
      <c r="L82" s="287" t="str">
        <f t="shared" si="3"/>
        <v/>
      </c>
      <c r="M82" s="278" t="str">
        <f t="shared" si="4"/>
        <v/>
      </c>
      <c r="T82" s="76">
        <v>0.6</v>
      </c>
    </row>
    <row r="83" spans="1:20" ht="21.5" thickBot="1">
      <c r="A83" s="404"/>
      <c r="B83" s="405"/>
      <c r="C83" s="406"/>
      <c r="D83" s="407"/>
      <c r="E83" s="407"/>
      <c r="F83" s="406"/>
      <c r="G83" s="408"/>
      <c r="H83" s="409"/>
      <c r="I83" s="98"/>
      <c r="J83" s="287">
        <f t="shared" si="0"/>
        <v>0</v>
      </c>
      <c r="K83" s="416"/>
      <c r="L83" s="287" t="str">
        <f t="shared" si="3"/>
        <v/>
      </c>
      <c r="M83" s="278" t="str">
        <f t="shared" si="4"/>
        <v/>
      </c>
      <c r="T83" s="76">
        <v>0.61</v>
      </c>
    </row>
    <row r="84" spans="1:20" ht="21.5" thickBot="1">
      <c r="A84" s="404"/>
      <c r="B84" s="405"/>
      <c r="C84" s="406"/>
      <c r="D84" s="407"/>
      <c r="E84" s="407"/>
      <c r="F84" s="406"/>
      <c r="G84" s="408"/>
      <c r="H84" s="409"/>
      <c r="I84" s="98"/>
      <c r="J84" s="287">
        <f t="shared" si="0"/>
        <v>0</v>
      </c>
      <c r="K84" s="416"/>
      <c r="L84" s="287" t="str">
        <f t="shared" si="3"/>
        <v/>
      </c>
      <c r="M84" s="278" t="str">
        <f t="shared" si="4"/>
        <v/>
      </c>
      <c r="T84" s="76">
        <v>0.62</v>
      </c>
    </row>
    <row r="85" spans="1:20" ht="21.5" thickBot="1">
      <c r="A85" s="404"/>
      <c r="B85" s="405"/>
      <c r="C85" s="406"/>
      <c r="D85" s="407"/>
      <c r="E85" s="407"/>
      <c r="F85" s="406"/>
      <c r="G85" s="408"/>
      <c r="H85" s="409"/>
      <c r="I85" s="98"/>
      <c r="J85" s="287">
        <f t="shared" si="0"/>
        <v>0</v>
      </c>
      <c r="K85" s="416"/>
      <c r="L85" s="287" t="str">
        <f t="shared" si="3"/>
        <v/>
      </c>
      <c r="M85" s="278" t="str">
        <f t="shared" si="4"/>
        <v/>
      </c>
      <c r="T85" s="76">
        <v>0.63</v>
      </c>
    </row>
    <row r="86" spans="1:20" ht="21.5" thickBot="1">
      <c r="A86" s="404"/>
      <c r="B86" s="405"/>
      <c r="C86" s="406"/>
      <c r="D86" s="407"/>
      <c r="E86" s="407"/>
      <c r="F86" s="406"/>
      <c r="G86" s="408"/>
      <c r="H86" s="409"/>
      <c r="I86" s="98"/>
      <c r="J86" s="287">
        <f t="shared" si="0"/>
        <v>0</v>
      </c>
      <c r="K86" s="416"/>
      <c r="L86" s="287" t="str">
        <f t="shared" si="3"/>
        <v/>
      </c>
      <c r="M86" s="278" t="str">
        <f t="shared" si="4"/>
        <v/>
      </c>
      <c r="T86" s="76">
        <v>0.64</v>
      </c>
    </row>
    <row r="87" spans="1:20" ht="21.5" thickBot="1">
      <c r="A87" s="404"/>
      <c r="B87" s="405"/>
      <c r="C87" s="406"/>
      <c r="D87" s="407"/>
      <c r="E87" s="407"/>
      <c r="F87" s="406"/>
      <c r="G87" s="408"/>
      <c r="H87" s="409"/>
      <c r="I87" s="98"/>
      <c r="J87" s="287">
        <f t="shared" si="0"/>
        <v>0</v>
      </c>
      <c r="K87" s="416"/>
      <c r="L87" s="287" t="str">
        <f t="shared" si="3"/>
        <v/>
      </c>
      <c r="M87" s="278" t="str">
        <f t="shared" si="4"/>
        <v/>
      </c>
      <c r="T87" s="76">
        <v>0.65</v>
      </c>
    </row>
    <row r="88" spans="1:20" ht="21.5" thickBot="1">
      <c r="A88" s="404"/>
      <c r="B88" s="405"/>
      <c r="C88" s="406"/>
      <c r="D88" s="407"/>
      <c r="E88" s="407"/>
      <c r="F88" s="406"/>
      <c r="G88" s="408"/>
      <c r="H88" s="409"/>
      <c r="I88" s="98"/>
      <c r="J88" s="287">
        <f t="shared" ref="J88:J151" si="5">IF(B88=$S$22,C88,IF(B88=$S$23,(D88*E88*F88+(D88*E88*H88*G88)),0))</f>
        <v>0</v>
      </c>
      <c r="K88" s="416"/>
      <c r="L88" s="287" t="str">
        <f t="shared" si="3"/>
        <v/>
      </c>
      <c r="M88" s="278" t="str">
        <f t="shared" si="4"/>
        <v/>
      </c>
      <c r="T88" s="76">
        <v>0.66</v>
      </c>
    </row>
    <row r="89" spans="1:20" ht="21.5" thickBot="1">
      <c r="A89" s="404"/>
      <c r="B89" s="405"/>
      <c r="C89" s="406"/>
      <c r="D89" s="407"/>
      <c r="E89" s="407"/>
      <c r="F89" s="406"/>
      <c r="G89" s="408"/>
      <c r="H89" s="409"/>
      <c r="I89" s="98"/>
      <c r="J89" s="287">
        <f t="shared" si="5"/>
        <v>0</v>
      </c>
      <c r="K89" s="416"/>
      <c r="L89" s="287" t="str">
        <f t="shared" ref="L89:L152" si="6">IF(K89=$R$22,J89*$B$20,IF(K89=$R$23,0,""))</f>
        <v/>
      </c>
      <c r="M89" s="278" t="str">
        <f t="shared" ref="M89:M152" si="7">IFERROR(J89+L89,"")</f>
        <v/>
      </c>
      <c r="T89" s="76">
        <v>0.67</v>
      </c>
    </row>
    <row r="90" spans="1:20" ht="21.5" thickBot="1">
      <c r="A90" s="404"/>
      <c r="B90" s="405"/>
      <c r="C90" s="406"/>
      <c r="D90" s="407"/>
      <c r="E90" s="407"/>
      <c r="F90" s="406"/>
      <c r="G90" s="408"/>
      <c r="H90" s="409"/>
      <c r="I90" s="98"/>
      <c r="J90" s="287">
        <f t="shared" si="5"/>
        <v>0</v>
      </c>
      <c r="K90" s="416"/>
      <c r="L90" s="287" t="str">
        <f t="shared" si="6"/>
        <v/>
      </c>
      <c r="M90" s="278" t="str">
        <f t="shared" si="7"/>
        <v/>
      </c>
      <c r="T90" s="76">
        <v>0.68</v>
      </c>
    </row>
    <row r="91" spans="1:20" ht="21.5" thickBot="1">
      <c r="A91" s="404"/>
      <c r="B91" s="405"/>
      <c r="C91" s="406"/>
      <c r="D91" s="407"/>
      <c r="E91" s="407"/>
      <c r="F91" s="406"/>
      <c r="G91" s="408"/>
      <c r="H91" s="409"/>
      <c r="I91" s="98"/>
      <c r="J91" s="287">
        <f t="shared" si="5"/>
        <v>0</v>
      </c>
      <c r="K91" s="416"/>
      <c r="L91" s="287" t="str">
        <f t="shared" si="6"/>
        <v/>
      </c>
      <c r="M91" s="278" t="str">
        <f t="shared" si="7"/>
        <v/>
      </c>
      <c r="T91" s="76">
        <v>0.69</v>
      </c>
    </row>
    <row r="92" spans="1:20" ht="21.5" thickBot="1">
      <c r="A92" s="404"/>
      <c r="B92" s="405"/>
      <c r="C92" s="406"/>
      <c r="D92" s="407"/>
      <c r="E92" s="407"/>
      <c r="F92" s="406"/>
      <c r="G92" s="408"/>
      <c r="H92" s="409"/>
      <c r="I92" s="98"/>
      <c r="J92" s="287">
        <f t="shared" si="5"/>
        <v>0</v>
      </c>
      <c r="K92" s="416"/>
      <c r="L92" s="287" t="str">
        <f t="shared" si="6"/>
        <v/>
      </c>
      <c r="M92" s="278" t="str">
        <f t="shared" si="7"/>
        <v/>
      </c>
      <c r="T92" s="76">
        <v>0.7</v>
      </c>
    </row>
    <row r="93" spans="1:20" ht="21.5" thickBot="1">
      <c r="A93" s="404"/>
      <c r="B93" s="405"/>
      <c r="C93" s="406"/>
      <c r="D93" s="407"/>
      <c r="E93" s="407"/>
      <c r="F93" s="406"/>
      <c r="G93" s="408"/>
      <c r="H93" s="409"/>
      <c r="I93" s="98"/>
      <c r="J93" s="287">
        <f t="shared" si="5"/>
        <v>0</v>
      </c>
      <c r="K93" s="416"/>
      <c r="L93" s="287" t="str">
        <f t="shared" si="6"/>
        <v/>
      </c>
      <c r="M93" s="278" t="str">
        <f t="shared" si="7"/>
        <v/>
      </c>
      <c r="T93" s="76">
        <v>0.71</v>
      </c>
    </row>
    <row r="94" spans="1:20" ht="21.5" thickBot="1">
      <c r="A94" s="404"/>
      <c r="B94" s="405"/>
      <c r="C94" s="406"/>
      <c r="D94" s="407"/>
      <c r="E94" s="407"/>
      <c r="F94" s="406"/>
      <c r="G94" s="408"/>
      <c r="H94" s="409"/>
      <c r="I94" s="98"/>
      <c r="J94" s="287">
        <f t="shared" si="5"/>
        <v>0</v>
      </c>
      <c r="K94" s="416"/>
      <c r="L94" s="287" t="str">
        <f t="shared" si="6"/>
        <v/>
      </c>
      <c r="M94" s="278" t="str">
        <f t="shared" si="7"/>
        <v/>
      </c>
      <c r="T94" s="76">
        <v>0.72</v>
      </c>
    </row>
    <row r="95" spans="1:20" ht="21.5" thickBot="1">
      <c r="A95" s="404"/>
      <c r="B95" s="405"/>
      <c r="C95" s="406"/>
      <c r="D95" s="407"/>
      <c r="E95" s="407"/>
      <c r="F95" s="406"/>
      <c r="G95" s="408"/>
      <c r="H95" s="409"/>
      <c r="I95" s="98"/>
      <c r="J95" s="287">
        <f t="shared" si="5"/>
        <v>0</v>
      </c>
      <c r="K95" s="416"/>
      <c r="L95" s="287" t="str">
        <f t="shared" si="6"/>
        <v/>
      </c>
      <c r="M95" s="278" t="str">
        <f t="shared" si="7"/>
        <v/>
      </c>
      <c r="T95" s="76">
        <v>0.73</v>
      </c>
    </row>
    <row r="96" spans="1:20" ht="21.5" thickBot="1">
      <c r="A96" s="404"/>
      <c r="B96" s="405"/>
      <c r="C96" s="406"/>
      <c r="D96" s="407"/>
      <c r="E96" s="407"/>
      <c r="F96" s="406"/>
      <c r="G96" s="408"/>
      <c r="H96" s="409"/>
      <c r="I96" s="98"/>
      <c r="J96" s="287">
        <f t="shared" si="5"/>
        <v>0</v>
      </c>
      <c r="K96" s="416"/>
      <c r="L96" s="287" t="str">
        <f t="shared" si="6"/>
        <v/>
      </c>
      <c r="M96" s="278" t="str">
        <f t="shared" si="7"/>
        <v/>
      </c>
      <c r="T96" s="76">
        <v>0.74</v>
      </c>
    </row>
    <row r="97" spans="1:20" ht="21.5" thickBot="1">
      <c r="A97" s="404"/>
      <c r="B97" s="405"/>
      <c r="C97" s="406"/>
      <c r="D97" s="407"/>
      <c r="E97" s="407"/>
      <c r="F97" s="406"/>
      <c r="G97" s="408"/>
      <c r="H97" s="409"/>
      <c r="I97" s="98"/>
      <c r="J97" s="287">
        <f t="shared" si="5"/>
        <v>0</v>
      </c>
      <c r="K97" s="416"/>
      <c r="L97" s="287" t="str">
        <f t="shared" si="6"/>
        <v/>
      </c>
      <c r="M97" s="278" t="str">
        <f t="shared" si="7"/>
        <v/>
      </c>
      <c r="T97" s="76">
        <v>0.75</v>
      </c>
    </row>
    <row r="98" spans="1:20" ht="21.5" thickBot="1">
      <c r="A98" s="404"/>
      <c r="B98" s="405"/>
      <c r="C98" s="406"/>
      <c r="D98" s="407"/>
      <c r="E98" s="407"/>
      <c r="F98" s="406"/>
      <c r="G98" s="408"/>
      <c r="H98" s="409"/>
      <c r="I98" s="98"/>
      <c r="J98" s="287">
        <f t="shared" si="5"/>
        <v>0</v>
      </c>
      <c r="K98" s="416"/>
      <c r="L98" s="287" t="str">
        <f t="shared" si="6"/>
        <v/>
      </c>
      <c r="M98" s="278" t="str">
        <f t="shared" si="7"/>
        <v/>
      </c>
      <c r="T98" s="76">
        <v>0.76</v>
      </c>
    </row>
    <row r="99" spans="1:20" ht="21.5" thickBot="1">
      <c r="A99" s="404"/>
      <c r="B99" s="405"/>
      <c r="C99" s="406"/>
      <c r="D99" s="407"/>
      <c r="E99" s="407"/>
      <c r="F99" s="406"/>
      <c r="G99" s="408"/>
      <c r="H99" s="409"/>
      <c r="I99" s="98"/>
      <c r="J99" s="287">
        <f t="shared" si="5"/>
        <v>0</v>
      </c>
      <c r="K99" s="416"/>
      <c r="L99" s="287" t="str">
        <f t="shared" si="6"/>
        <v/>
      </c>
      <c r="M99" s="278" t="str">
        <f t="shared" si="7"/>
        <v/>
      </c>
      <c r="T99" s="76">
        <v>0.77</v>
      </c>
    </row>
    <row r="100" spans="1:20" ht="21.5" thickBot="1">
      <c r="A100" s="404"/>
      <c r="B100" s="405"/>
      <c r="C100" s="406"/>
      <c r="D100" s="407"/>
      <c r="E100" s="407"/>
      <c r="F100" s="406"/>
      <c r="G100" s="408"/>
      <c r="H100" s="409"/>
      <c r="I100" s="98"/>
      <c r="J100" s="287">
        <f t="shared" si="5"/>
        <v>0</v>
      </c>
      <c r="K100" s="416"/>
      <c r="L100" s="287" t="str">
        <f t="shared" si="6"/>
        <v/>
      </c>
      <c r="M100" s="278" t="str">
        <f t="shared" si="7"/>
        <v/>
      </c>
      <c r="T100" s="76">
        <v>0.78</v>
      </c>
    </row>
    <row r="101" spans="1:20" ht="21.5" thickBot="1">
      <c r="A101" s="404"/>
      <c r="B101" s="405"/>
      <c r="C101" s="406"/>
      <c r="D101" s="407"/>
      <c r="E101" s="407"/>
      <c r="F101" s="406"/>
      <c r="G101" s="408"/>
      <c r="H101" s="409"/>
      <c r="I101" s="98"/>
      <c r="J101" s="287">
        <f t="shared" si="5"/>
        <v>0</v>
      </c>
      <c r="K101" s="416"/>
      <c r="L101" s="287" t="str">
        <f t="shared" si="6"/>
        <v/>
      </c>
      <c r="M101" s="278" t="str">
        <f t="shared" si="7"/>
        <v/>
      </c>
      <c r="T101" s="76">
        <v>0.79</v>
      </c>
    </row>
    <row r="102" spans="1:20" ht="21.5" thickBot="1">
      <c r="A102" s="404"/>
      <c r="B102" s="405"/>
      <c r="C102" s="406"/>
      <c r="D102" s="407"/>
      <c r="E102" s="407"/>
      <c r="F102" s="406"/>
      <c r="G102" s="408"/>
      <c r="H102" s="409"/>
      <c r="I102" s="98"/>
      <c r="J102" s="287">
        <f t="shared" si="5"/>
        <v>0</v>
      </c>
      <c r="K102" s="416"/>
      <c r="L102" s="287" t="str">
        <f t="shared" si="6"/>
        <v/>
      </c>
      <c r="M102" s="278" t="str">
        <f t="shared" si="7"/>
        <v/>
      </c>
      <c r="T102" s="76">
        <v>0.8</v>
      </c>
    </row>
    <row r="103" spans="1:20" ht="21.5" thickBot="1">
      <c r="A103" s="404"/>
      <c r="B103" s="405"/>
      <c r="C103" s="406"/>
      <c r="D103" s="407"/>
      <c r="E103" s="407"/>
      <c r="F103" s="406"/>
      <c r="G103" s="408"/>
      <c r="H103" s="409"/>
      <c r="I103" s="98"/>
      <c r="J103" s="287">
        <f t="shared" si="5"/>
        <v>0</v>
      </c>
      <c r="K103" s="416"/>
      <c r="L103" s="287" t="str">
        <f t="shared" si="6"/>
        <v/>
      </c>
      <c r="M103" s="278" t="str">
        <f t="shared" si="7"/>
        <v/>
      </c>
      <c r="T103" s="76">
        <v>0.81</v>
      </c>
    </row>
    <row r="104" spans="1:20" ht="21.5" thickBot="1">
      <c r="A104" s="404"/>
      <c r="B104" s="405"/>
      <c r="C104" s="406"/>
      <c r="D104" s="407"/>
      <c r="E104" s="407"/>
      <c r="F104" s="406"/>
      <c r="G104" s="408"/>
      <c r="H104" s="409"/>
      <c r="I104" s="98"/>
      <c r="J104" s="287">
        <f t="shared" si="5"/>
        <v>0</v>
      </c>
      <c r="K104" s="416"/>
      <c r="L104" s="287" t="str">
        <f t="shared" si="6"/>
        <v/>
      </c>
      <c r="M104" s="278" t="str">
        <f t="shared" si="7"/>
        <v/>
      </c>
      <c r="T104" s="76">
        <v>0.82</v>
      </c>
    </row>
    <row r="105" spans="1:20" ht="21.5" thickBot="1">
      <c r="A105" s="404"/>
      <c r="B105" s="405"/>
      <c r="C105" s="406"/>
      <c r="D105" s="407"/>
      <c r="E105" s="407"/>
      <c r="F105" s="406"/>
      <c r="G105" s="408"/>
      <c r="H105" s="409"/>
      <c r="I105" s="98"/>
      <c r="J105" s="287">
        <f t="shared" si="5"/>
        <v>0</v>
      </c>
      <c r="K105" s="416"/>
      <c r="L105" s="287" t="str">
        <f t="shared" si="6"/>
        <v/>
      </c>
      <c r="M105" s="278" t="str">
        <f t="shared" si="7"/>
        <v/>
      </c>
      <c r="T105" s="76">
        <v>0.83</v>
      </c>
    </row>
    <row r="106" spans="1:20" ht="21.5" thickBot="1">
      <c r="A106" s="404"/>
      <c r="B106" s="405"/>
      <c r="C106" s="406"/>
      <c r="D106" s="407"/>
      <c r="E106" s="407"/>
      <c r="F106" s="406"/>
      <c r="G106" s="408"/>
      <c r="H106" s="409"/>
      <c r="I106" s="98"/>
      <c r="J106" s="287">
        <f t="shared" si="5"/>
        <v>0</v>
      </c>
      <c r="K106" s="416"/>
      <c r="L106" s="287" t="str">
        <f t="shared" si="6"/>
        <v/>
      </c>
      <c r="M106" s="278" t="str">
        <f t="shared" si="7"/>
        <v/>
      </c>
      <c r="T106" s="76">
        <v>0.84</v>
      </c>
    </row>
    <row r="107" spans="1:20" ht="21.5" thickBot="1">
      <c r="A107" s="404"/>
      <c r="B107" s="405"/>
      <c r="C107" s="406"/>
      <c r="D107" s="407"/>
      <c r="E107" s="407"/>
      <c r="F107" s="406"/>
      <c r="G107" s="408"/>
      <c r="H107" s="409"/>
      <c r="I107" s="98"/>
      <c r="J107" s="287">
        <f t="shared" si="5"/>
        <v>0</v>
      </c>
      <c r="K107" s="416"/>
      <c r="L107" s="287" t="str">
        <f t="shared" si="6"/>
        <v/>
      </c>
      <c r="M107" s="278" t="str">
        <f t="shared" si="7"/>
        <v/>
      </c>
      <c r="T107" s="76">
        <v>0.85</v>
      </c>
    </row>
    <row r="108" spans="1:20" ht="21.5" thickBot="1">
      <c r="A108" s="404"/>
      <c r="B108" s="405"/>
      <c r="C108" s="406"/>
      <c r="D108" s="407"/>
      <c r="E108" s="407"/>
      <c r="F108" s="406"/>
      <c r="G108" s="408"/>
      <c r="H108" s="409"/>
      <c r="I108" s="98"/>
      <c r="J108" s="287">
        <f t="shared" si="5"/>
        <v>0</v>
      </c>
      <c r="K108" s="416"/>
      <c r="L108" s="287" t="str">
        <f t="shared" si="6"/>
        <v/>
      </c>
      <c r="M108" s="278" t="str">
        <f t="shared" si="7"/>
        <v/>
      </c>
      <c r="T108" s="76">
        <v>0.86</v>
      </c>
    </row>
    <row r="109" spans="1:20" ht="21.5" thickBot="1">
      <c r="A109" s="404"/>
      <c r="B109" s="405"/>
      <c r="C109" s="406"/>
      <c r="D109" s="407"/>
      <c r="E109" s="407"/>
      <c r="F109" s="406"/>
      <c r="G109" s="408"/>
      <c r="H109" s="409"/>
      <c r="I109" s="98"/>
      <c r="J109" s="287">
        <f t="shared" si="5"/>
        <v>0</v>
      </c>
      <c r="K109" s="416"/>
      <c r="L109" s="287" t="str">
        <f t="shared" si="6"/>
        <v/>
      </c>
      <c r="M109" s="278" t="str">
        <f t="shared" si="7"/>
        <v/>
      </c>
      <c r="T109" s="76">
        <v>0.87</v>
      </c>
    </row>
    <row r="110" spans="1:20" ht="21.5" thickBot="1">
      <c r="A110" s="404"/>
      <c r="B110" s="405"/>
      <c r="C110" s="406"/>
      <c r="D110" s="407"/>
      <c r="E110" s="407"/>
      <c r="F110" s="406"/>
      <c r="G110" s="408"/>
      <c r="H110" s="409"/>
      <c r="I110" s="98"/>
      <c r="J110" s="287">
        <f t="shared" si="5"/>
        <v>0</v>
      </c>
      <c r="K110" s="416"/>
      <c r="L110" s="287" t="str">
        <f t="shared" si="6"/>
        <v/>
      </c>
      <c r="M110" s="278" t="str">
        <f t="shared" si="7"/>
        <v/>
      </c>
      <c r="T110" s="76">
        <v>0.88</v>
      </c>
    </row>
    <row r="111" spans="1:20" ht="21.5" thickBot="1">
      <c r="A111" s="404"/>
      <c r="B111" s="405"/>
      <c r="C111" s="406"/>
      <c r="D111" s="407"/>
      <c r="E111" s="407"/>
      <c r="F111" s="406"/>
      <c r="G111" s="408"/>
      <c r="H111" s="409"/>
      <c r="I111" s="98"/>
      <c r="J111" s="287">
        <f t="shared" si="5"/>
        <v>0</v>
      </c>
      <c r="K111" s="416"/>
      <c r="L111" s="287" t="str">
        <f t="shared" si="6"/>
        <v/>
      </c>
      <c r="M111" s="278" t="str">
        <f t="shared" si="7"/>
        <v/>
      </c>
      <c r="T111" s="76">
        <v>0.89</v>
      </c>
    </row>
    <row r="112" spans="1:20" ht="21.5" thickBot="1">
      <c r="A112" s="404"/>
      <c r="B112" s="405"/>
      <c r="C112" s="406"/>
      <c r="D112" s="407"/>
      <c r="E112" s="407"/>
      <c r="F112" s="406"/>
      <c r="G112" s="408"/>
      <c r="H112" s="409"/>
      <c r="I112" s="98"/>
      <c r="J112" s="287">
        <f t="shared" si="5"/>
        <v>0</v>
      </c>
      <c r="K112" s="416"/>
      <c r="L112" s="287" t="str">
        <f t="shared" si="6"/>
        <v/>
      </c>
      <c r="M112" s="278" t="str">
        <f t="shared" si="7"/>
        <v/>
      </c>
      <c r="T112" s="76">
        <v>0.9</v>
      </c>
    </row>
    <row r="113" spans="1:20" ht="21.5" thickBot="1">
      <c r="A113" s="404"/>
      <c r="B113" s="405"/>
      <c r="C113" s="406"/>
      <c r="D113" s="407"/>
      <c r="E113" s="407"/>
      <c r="F113" s="406"/>
      <c r="G113" s="408"/>
      <c r="H113" s="409"/>
      <c r="I113" s="98"/>
      <c r="J113" s="287">
        <f t="shared" si="5"/>
        <v>0</v>
      </c>
      <c r="K113" s="416"/>
      <c r="L113" s="287" t="str">
        <f t="shared" si="6"/>
        <v/>
      </c>
      <c r="M113" s="278" t="str">
        <f t="shared" si="7"/>
        <v/>
      </c>
      <c r="T113" s="76">
        <v>0.91</v>
      </c>
    </row>
    <row r="114" spans="1:20" ht="21.5" thickBot="1">
      <c r="A114" s="404"/>
      <c r="B114" s="405"/>
      <c r="C114" s="406"/>
      <c r="D114" s="407"/>
      <c r="E114" s="407"/>
      <c r="F114" s="406"/>
      <c r="G114" s="408"/>
      <c r="H114" s="409"/>
      <c r="I114" s="98"/>
      <c r="J114" s="287">
        <f t="shared" si="5"/>
        <v>0</v>
      </c>
      <c r="K114" s="416"/>
      <c r="L114" s="287" t="str">
        <f t="shared" si="6"/>
        <v/>
      </c>
      <c r="M114" s="278" t="str">
        <f t="shared" si="7"/>
        <v/>
      </c>
      <c r="T114" s="76">
        <v>0.92</v>
      </c>
    </row>
    <row r="115" spans="1:20" ht="21.5" thickBot="1">
      <c r="A115" s="404"/>
      <c r="B115" s="405"/>
      <c r="C115" s="406"/>
      <c r="D115" s="407"/>
      <c r="E115" s="407"/>
      <c r="F115" s="406"/>
      <c r="G115" s="408"/>
      <c r="H115" s="409"/>
      <c r="I115" s="98"/>
      <c r="J115" s="287">
        <f t="shared" si="5"/>
        <v>0</v>
      </c>
      <c r="K115" s="416"/>
      <c r="L115" s="287" t="str">
        <f t="shared" si="6"/>
        <v/>
      </c>
      <c r="M115" s="278" t="str">
        <f t="shared" si="7"/>
        <v/>
      </c>
      <c r="T115" s="76">
        <v>0.93</v>
      </c>
    </row>
    <row r="116" spans="1:20" ht="21.5" thickBot="1">
      <c r="A116" s="404"/>
      <c r="B116" s="405"/>
      <c r="C116" s="406"/>
      <c r="D116" s="407"/>
      <c r="E116" s="407"/>
      <c r="F116" s="406"/>
      <c r="G116" s="408"/>
      <c r="H116" s="409"/>
      <c r="I116" s="98"/>
      <c r="J116" s="287">
        <f t="shared" si="5"/>
        <v>0</v>
      </c>
      <c r="K116" s="416"/>
      <c r="L116" s="287" t="str">
        <f t="shared" si="6"/>
        <v/>
      </c>
      <c r="M116" s="278" t="str">
        <f t="shared" si="7"/>
        <v/>
      </c>
      <c r="T116" s="76">
        <v>0.94</v>
      </c>
    </row>
    <row r="117" spans="1:20" ht="21.5" thickBot="1">
      <c r="A117" s="404"/>
      <c r="B117" s="405"/>
      <c r="C117" s="406"/>
      <c r="D117" s="407"/>
      <c r="E117" s="407"/>
      <c r="F117" s="406"/>
      <c r="G117" s="408"/>
      <c r="H117" s="409"/>
      <c r="I117" s="98"/>
      <c r="J117" s="287">
        <f t="shared" si="5"/>
        <v>0</v>
      </c>
      <c r="K117" s="416"/>
      <c r="L117" s="287" t="str">
        <f t="shared" si="6"/>
        <v/>
      </c>
      <c r="M117" s="278" t="str">
        <f t="shared" si="7"/>
        <v/>
      </c>
      <c r="T117" s="76">
        <v>0.95</v>
      </c>
    </row>
    <row r="118" spans="1:20" ht="21.5" thickBot="1">
      <c r="A118" s="404"/>
      <c r="B118" s="405"/>
      <c r="C118" s="406"/>
      <c r="D118" s="407"/>
      <c r="E118" s="407"/>
      <c r="F118" s="406"/>
      <c r="G118" s="408"/>
      <c r="H118" s="409"/>
      <c r="I118" s="98"/>
      <c r="J118" s="287">
        <f t="shared" si="5"/>
        <v>0</v>
      </c>
      <c r="K118" s="416"/>
      <c r="L118" s="287" t="str">
        <f t="shared" si="6"/>
        <v/>
      </c>
      <c r="M118" s="278" t="str">
        <f t="shared" si="7"/>
        <v/>
      </c>
      <c r="T118" s="76">
        <v>0.96</v>
      </c>
    </row>
    <row r="119" spans="1:20" ht="21.5" thickBot="1">
      <c r="A119" s="404"/>
      <c r="B119" s="405"/>
      <c r="C119" s="406"/>
      <c r="D119" s="407"/>
      <c r="E119" s="407"/>
      <c r="F119" s="406"/>
      <c r="G119" s="408"/>
      <c r="H119" s="409"/>
      <c r="I119" s="98"/>
      <c r="J119" s="287">
        <f t="shared" si="5"/>
        <v>0</v>
      </c>
      <c r="K119" s="416"/>
      <c r="L119" s="287" t="str">
        <f t="shared" si="6"/>
        <v/>
      </c>
      <c r="M119" s="278" t="str">
        <f t="shared" si="7"/>
        <v/>
      </c>
      <c r="T119" s="76">
        <v>0.97</v>
      </c>
    </row>
    <row r="120" spans="1:20" ht="21.5" thickBot="1">
      <c r="A120" s="404"/>
      <c r="B120" s="405"/>
      <c r="C120" s="406"/>
      <c r="D120" s="407"/>
      <c r="E120" s="407"/>
      <c r="F120" s="406"/>
      <c r="G120" s="408"/>
      <c r="H120" s="409"/>
      <c r="I120" s="98"/>
      <c r="J120" s="287">
        <f t="shared" si="5"/>
        <v>0</v>
      </c>
      <c r="K120" s="416"/>
      <c r="L120" s="287" t="str">
        <f t="shared" si="6"/>
        <v/>
      </c>
      <c r="M120" s="278" t="str">
        <f t="shared" si="7"/>
        <v/>
      </c>
      <c r="T120" s="76">
        <v>0.98</v>
      </c>
    </row>
    <row r="121" spans="1:20" ht="21.5" thickBot="1">
      <c r="A121" s="404"/>
      <c r="B121" s="405"/>
      <c r="C121" s="406"/>
      <c r="D121" s="407"/>
      <c r="E121" s="407"/>
      <c r="F121" s="406"/>
      <c r="G121" s="408"/>
      <c r="H121" s="409"/>
      <c r="I121" s="98"/>
      <c r="J121" s="287">
        <f t="shared" si="5"/>
        <v>0</v>
      </c>
      <c r="K121" s="416"/>
      <c r="L121" s="287" t="str">
        <f t="shared" si="6"/>
        <v/>
      </c>
      <c r="M121" s="278" t="str">
        <f t="shared" si="7"/>
        <v/>
      </c>
      <c r="T121" s="76">
        <v>0.99</v>
      </c>
    </row>
    <row r="122" spans="1:20" ht="21.5" thickBot="1">
      <c r="A122" s="404"/>
      <c r="B122" s="405"/>
      <c r="C122" s="406"/>
      <c r="D122" s="407"/>
      <c r="E122" s="407"/>
      <c r="F122" s="406"/>
      <c r="G122" s="408"/>
      <c r="H122" s="409"/>
      <c r="I122" s="98"/>
      <c r="J122" s="287">
        <f t="shared" si="5"/>
        <v>0</v>
      </c>
      <c r="K122" s="416"/>
      <c r="L122" s="287" t="str">
        <f t="shared" si="6"/>
        <v/>
      </c>
      <c r="M122" s="278" t="str">
        <f t="shared" si="7"/>
        <v/>
      </c>
      <c r="T122" s="76">
        <v>1</v>
      </c>
    </row>
    <row r="123" spans="1:20" ht="21.5" thickBot="1">
      <c r="A123" s="404"/>
      <c r="B123" s="405"/>
      <c r="C123" s="406"/>
      <c r="D123" s="407"/>
      <c r="E123" s="407"/>
      <c r="F123" s="406"/>
      <c r="G123" s="408"/>
      <c r="H123" s="409"/>
      <c r="I123" s="98"/>
      <c r="J123" s="287">
        <f t="shared" si="5"/>
        <v>0</v>
      </c>
      <c r="K123" s="416"/>
      <c r="L123" s="287" t="str">
        <f t="shared" si="6"/>
        <v/>
      </c>
      <c r="M123" s="278" t="str">
        <f t="shared" si="7"/>
        <v/>
      </c>
    </row>
    <row r="124" spans="1:20" ht="21.5" thickBot="1">
      <c r="A124" s="404"/>
      <c r="B124" s="405"/>
      <c r="C124" s="406"/>
      <c r="D124" s="407"/>
      <c r="E124" s="407"/>
      <c r="F124" s="406"/>
      <c r="G124" s="408"/>
      <c r="H124" s="409"/>
      <c r="I124" s="98"/>
      <c r="J124" s="287">
        <f t="shared" si="5"/>
        <v>0</v>
      </c>
      <c r="K124" s="416"/>
      <c r="L124" s="287" t="str">
        <f t="shared" si="6"/>
        <v/>
      </c>
      <c r="M124" s="278" t="str">
        <f t="shared" si="7"/>
        <v/>
      </c>
    </row>
    <row r="125" spans="1:20" ht="21.5" thickBot="1">
      <c r="A125" s="404"/>
      <c r="B125" s="405"/>
      <c r="C125" s="406"/>
      <c r="D125" s="407"/>
      <c r="E125" s="407"/>
      <c r="F125" s="406"/>
      <c r="G125" s="408"/>
      <c r="H125" s="409"/>
      <c r="I125" s="98"/>
      <c r="J125" s="287">
        <f t="shared" si="5"/>
        <v>0</v>
      </c>
      <c r="K125" s="416"/>
      <c r="L125" s="287" t="str">
        <f t="shared" si="6"/>
        <v/>
      </c>
      <c r="M125" s="278" t="str">
        <f t="shared" si="7"/>
        <v/>
      </c>
    </row>
    <row r="126" spans="1:20" ht="21.5" thickBot="1">
      <c r="A126" s="404"/>
      <c r="B126" s="405"/>
      <c r="C126" s="406"/>
      <c r="D126" s="407"/>
      <c r="E126" s="407"/>
      <c r="F126" s="406"/>
      <c r="G126" s="408"/>
      <c r="H126" s="409"/>
      <c r="I126" s="98"/>
      <c r="J126" s="287">
        <f t="shared" si="5"/>
        <v>0</v>
      </c>
      <c r="K126" s="416"/>
      <c r="L126" s="287" t="str">
        <f t="shared" si="6"/>
        <v/>
      </c>
      <c r="M126" s="278" t="str">
        <f t="shared" si="7"/>
        <v/>
      </c>
    </row>
    <row r="127" spans="1:20" ht="21.5" thickBot="1">
      <c r="A127" s="404"/>
      <c r="B127" s="405"/>
      <c r="C127" s="406"/>
      <c r="D127" s="407"/>
      <c r="E127" s="407"/>
      <c r="F127" s="406"/>
      <c r="G127" s="408"/>
      <c r="H127" s="409"/>
      <c r="I127" s="98"/>
      <c r="J127" s="287">
        <f t="shared" si="5"/>
        <v>0</v>
      </c>
      <c r="K127" s="416"/>
      <c r="L127" s="287" t="str">
        <f t="shared" si="6"/>
        <v/>
      </c>
      <c r="M127" s="278" t="str">
        <f t="shared" si="7"/>
        <v/>
      </c>
    </row>
    <row r="128" spans="1:20" ht="21.5" thickBot="1">
      <c r="A128" s="404"/>
      <c r="B128" s="405"/>
      <c r="C128" s="406"/>
      <c r="D128" s="407"/>
      <c r="E128" s="407"/>
      <c r="F128" s="406"/>
      <c r="G128" s="408"/>
      <c r="H128" s="409"/>
      <c r="I128" s="98"/>
      <c r="J128" s="287">
        <f t="shared" si="5"/>
        <v>0</v>
      </c>
      <c r="K128" s="416"/>
      <c r="L128" s="287" t="str">
        <f t="shared" si="6"/>
        <v/>
      </c>
      <c r="M128" s="278" t="str">
        <f t="shared" si="7"/>
        <v/>
      </c>
    </row>
    <row r="129" spans="1:13" ht="21.5" thickBot="1">
      <c r="A129" s="404"/>
      <c r="B129" s="405"/>
      <c r="C129" s="406"/>
      <c r="D129" s="407"/>
      <c r="E129" s="407"/>
      <c r="F129" s="406"/>
      <c r="G129" s="408"/>
      <c r="H129" s="409"/>
      <c r="I129" s="98"/>
      <c r="J129" s="287">
        <f t="shared" si="5"/>
        <v>0</v>
      </c>
      <c r="K129" s="416"/>
      <c r="L129" s="287" t="str">
        <f t="shared" si="6"/>
        <v/>
      </c>
      <c r="M129" s="278" t="str">
        <f t="shared" si="7"/>
        <v/>
      </c>
    </row>
    <row r="130" spans="1:13" ht="21.5" thickBot="1">
      <c r="A130" s="404"/>
      <c r="B130" s="405"/>
      <c r="C130" s="406"/>
      <c r="D130" s="407"/>
      <c r="E130" s="407"/>
      <c r="F130" s="406"/>
      <c r="G130" s="408"/>
      <c r="H130" s="409"/>
      <c r="I130" s="98"/>
      <c r="J130" s="287">
        <f t="shared" si="5"/>
        <v>0</v>
      </c>
      <c r="K130" s="416"/>
      <c r="L130" s="287" t="str">
        <f t="shared" si="6"/>
        <v/>
      </c>
      <c r="M130" s="278" t="str">
        <f t="shared" si="7"/>
        <v/>
      </c>
    </row>
    <row r="131" spans="1:13" ht="21.5" thickBot="1">
      <c r="A131" s="404"/>
      <c r="B131" s="405"/>
      <c r="C131" s="406"/>
      <c r="D131" s="407"/>
      <c r="E131" s="407"/>
      <c r="F131" s="406"/>
      <c r="G131" s="408"/>
      <c r="H131" s="409"/>
      <c r="I131" s="98"/>
      <c r="J131" s="287">
        <f t="shared" si="5"/>
        <v>0</v>
      </c>
      <c r="K131" s="416"/>
      <c r="L131" s="287" t="str">
        <f t="shared" si="6"/>
        <v/>
      </c>
      <c r="M131" s="278" t="str">
        <f t="shared" si="7"/>
        <v/>
      </c>
    </row>
    <row r="132" spans="1:13" ht="21.5" thickBot="1">
      <c r="A132" s="404"/>
      <c r="B132" s="405"/>
      <c r="C132" s="406"/>
      <c r="D132" s="407"/>
      <c r="E132" s="407"/>
      <c r="F132" s="406"/>
      <c r="G132" s="408"/>
      <c r="H132" s="409"/>
      <c r="I132" s="98"/>
      <c r="J132" s="287">
        <f t="shared" si="5"/>
        <v>0</v>
      </c>
      <c r="K132" s="416"/>
      <c r="L132" s="287" t="str">
        <f t="shared" si="6"/>
        <v/>
      </c>
      <c r="M132" s="278" t="str">
        <f t="shared" si="7"/>
        <v/>
      </c>
    </row>
    <row r="133" spans="1:13" ht="21.5" thickBot="1">
      <c r="A133" s="404"/>
      <c r="B133" s="405"/>
      <c r="C133" s="406"/>
      <c r="D133" s="407"/>
      <c r="E133" s="407"/>
      <c r="F133" s="406"/>
      <c r="G133" s="408"/>
      <c r="H133" s="409"/>
      <c r="I133" s="98"/>
      <c r="J133" s="287">
        <f t="shared" si="5"/>
        <v>0</v>
      </c>
      <c r="K133" s="416"/>
      <c r="L133" s="287" t="str">
        <f t="shared" si="6"/>
        <v/>
      </c>
      <c r="M133" s="278" t="str">
        <f t="shared" si="7"/>
        <v/>
      </c>
    </row>
    <row r="134" spans="1:13" ht="21.5" thickBot="1">
      <c r="A134" s="404"/>
      <c r="B134" s="405"/>
      <c r="C134" s="406"/>
      <c r="D134" s="407"/>
      <c r="E134" s="407"/>
      <c r="F134" s="406"/>
      <c r="G134" s="408"/>
      <c r="H134" s="409"/>
      <c r="I134" s="98"/>
      <c r="J134" s="287">
        <f t="shared" si="5"/>
        <v>0</v>
      </c>
      <c r="K134" s="416"/>
      <c r="L134" s="287" t="str">
        <f t="shared" si="6"/>
        <v/>
      </c>
      <c r="M134" s="278" t="str">
        <f t="shared" si="7"/>
        <v/>
      </c>
    </row>
    <row r="135" spans="1:13" ht="21.5" thickBot="1">
      <c r="A135" s="404"/>
      <c r="B135" s="405"/>
      <c r="C135" s="406"/>
      <c r="D135" s="407"/>
      <c r="E135" s="407"/>
      <c r="F135" s="406"/>
      <c r="G135" s="408"/>
      <c r="H135" s="409"/>
      <c r="I135" s="98"/>
      <c r="J135" s="287">
        <f t="shared" si="5"/>
        <v>0</v>
      </c>
      <c r="K135" s="416"/>
      <c r="L135" s="287" t="str">
        <f t="shared" si="6"/>
        <v/>
      </c>
      <c r="M135" s="278" t="str">
        <f t="shared" si="7"/>
        <v/>
      </c>
    </row>
    <row r="136" spans="1:13" ht="21.5" thickBot="1">
      <c r="A136" s="404"/>
      <c r="B136" s="405"/>
      <c r="C136" s="406"/>
      <c r="D136" s="407"/>
      <c r="E136" s="407"/>
      <c r="F136" s="406"/>
      <c r="G136" s="408"/>
      <c r="H136" s="409"/>
      <c r="I136" s="98"/>
      <c r="J136" s="287">
        <f t="shared" si="5"/>
        <v>0</v>
      </c>
      <c r="K136" s="416"/>
      <c r="L136" s="287" t="str">
        <f t="shared" si="6"/>
        <v/>
      </c>
      <c r="M136" s="278" t="str">
        <f t="shared" si="7"/>
        <v/>
      </c>
    </row>
    <row r="137" spans="1:13" ht="21.5" thickBot="1">
      <c r="A137" s="404"/>
      <c r="B137" s="405"/>
      <c r="C137" s="406"/>
      <c r="D137" s="407"/>
      <c r="E137" s="407"/>
      <c r="F137" s="406"/>
      <c r="G137" s="408"/>
      <c r="H137" s="409"/>
      <c r="I137" s="98"/>
      <c r="J137" s="287">
        <f t="shared" si="5"/>
        <v>0</v>
      </c>
      <c r="K137" s="416"/>
      <c r="L137" s="287" t="str">
        <f t="shared" si="6"/>
        <v/>
      </c>
      <c r="M137" s="278" t="str">
        <f t="shared" si="7"/>
        <v/>
      </c>
    </row>
    <row r="138" spans="1:13" ht="21.5" thickBot="1">
      <c r="A138" s="404"/>
      <c r="B138" s="405"/>
      <c r="C138" s="406"/>
      <c r="D138" s="407"/>
      <c r="E138" s="407"/>
      <c r="F138" s="406"/>
      <c r="G138" s="408"/>
      <c r="H138" s="409"/>
      <c r="I138" s="98"/>
      <c r="J138" s="287">
        <f t="shared" si="5"/>
        <v>0</v>
      </c>
      <c r="K138" s="416"/>
      <c r="L138" s="287" t="str">
        <f t="shared" si="6"/>
        <v/>
      </c>
      <c r="M138" s="278" t="str">
        <f t="shared" si="7"/>
        <v/>
      </c>
    </row>
    <row r="139" spans="1:13" ht="21.5" thickBot="1">
      <c r="A139" s="404"/>
      <c r="B139" s="405"/>
      <c r="C139" s="406"/>
      <c r="D139" s="407"/>
      <c r="E139" s="407"/>
      <c r="F139" s="406"/>
      <c r="G139" s="408"/>
      <c r="H139" s="409"/>
      <c r="I139" s="98"/>
      <c r="J139" s="287">
        <f t="shared" si="5"/>
        <v>0</v>
      </c>
      <c r="K139" s="416"/>
      <c r="L139" s="287" t="str">
        <f t="shared" si="6"/>
        <v/>
      </c>
      <c r="M139" s="278" t="str">
        <f t="shared" si="7"/>
        <v/>
      </c>
    </row>
    <row r="140" spans="1:13" ht="21.5" thickBot="1">
      <c r="A140" s="404"/>
      <c r="B140" s="405"/>
      <c r="C140" s="406"/>
      <c r="D140" s="407"/>
      <c r="E140" s="407"/>
      <c r="F140" s="406"/>
      <c r="G140" s="408"/>
      <c r="H140" s="409"/>
      <c r="I140" s="98"/>
      <c r="J140" s="287">
        <f t="shared" si="5"/>
        <v>0</v>
      </c>
      <c r="K140" s="416"/>
      <c r="L140" s="287" t="str">
        <f t="shared" si="6"/>
        <v/>
      </c>
      <c r="M140" s="278" t="str">
        <f t="shared" si="7"/>
        <v/>
      </c>
    </row>
    <row r="141" spans="1:13" ht="21.5" thickBot="1">
      <c r="A141" s="404"/>
      <c r="B141" s="405"/>
      <c r="C141" s="406"/>
      <c r="D141" s="407"/>
      <c r="E141" s="407"/>
      <c r="F141" s="406"/>
      <c r="G141" s="408"/>
      <c r="H141" s="409"/>
      <c r="I141" s="98"/>
      <c r="J141" s="287">
        <f t="shared" si="5"/>
        <v>0</v>
      </c>
      <c r="K141" s="416"/>
      <c r="L141" s="287" t="str">
        <f t="shared" si="6"/>
        <v/>
      </c>
      <c r="M141" s="278" t="str">
        <f t="shared" si="7"/>
        <v/>
      </c>
    </row>
    <row r="142" spans="1:13" ht="21.5" thickBot="1">
      <c r="A142" s="404"/>
      <c r="B142" s="405"/>
      <c r="C142" s="406"/>
      <c r="D142" s="407"/>
      <c r="E142" s="407"/>
      <c r="F142" s="406"/>
      <c r="G142" s="408"/>
      <c r="H142" s="409"/>
      <c r="I142" s="98"/>
      <c r="J142" s="287">
        <f t="shared" si="5"/>
        <v>0</v>
      </c>
      <c r="K142" s="416"/>
      <c r="L142" s="287" t="str">
        <f t="shared" si="6"/>
        <v/>
      </c>
      <c r="M142" s="278" t="str">
        <f t="shared" si="7"/>
        <v/>
      </c>
    </row>
    <row r="143" spans="1:13" ht="21.5" thickBot="1">
      <c r="A143" s="404"/>
      <c r="B143" s="405"/>
      <c r="C143" s="406"/>
      <c r="D143" s="407"/>
      <c r="E143" s="407"/>
      <c r="F143" s="406"/>
      <c r="G143" s="408"/>
      <c r="H143" s="409"/>
      <c r="I143" s="98"/>
      <c r="J143" s="287">
        <f t="shared" si="5"/>
        <v>0</v>
      </c>
      <c r="K143" s="416"/>
      <c r="L143" s="287" t="str">
        <f t="shared" si="6"/>
        <v/>
      </c>
      <c r="M143" s="278" t="str">
        <f t="shared" si="7"/>
        <v/>
      </c>
    </row>
    <row r="144" spans="1:13" ht="21.5" thickBot="1">
      <c r="A144" s="404"/>
      <c r="B144" s="405"/>
      <c r="C144" s="406"/>
      <c r="D144" s="407"/>
      <c r="E144" s="407"/>
      <c r="F144" s="406"/>
      <c r="G144" s="408"/>
      <c r="H144" s="409"/>
      <c r="I144" s="98"/>
      <c r="J144" s="287">
        <f t="shared" si="5"/>
        <v>0</v>
      </c>
      <c r="K144" s="416"/>
      <c r="L144" s="287" t="str">
        <f t="shared" si="6"/>
        <v/>
      </c>
      <c r="M144" s="278" t="str">
        <f t="shared" si="7"/>
        <v/>
      </c>
    </row>
    <row r="145" spans="1:13" ht="21.5" thickBot="1">
      <c r="A145" s="404"/>
      <c r="B145" s="405"/>
      <c r="C145" s="406"/>
      <c r="D145" s="407"/>
      <c r="E145" s="407"/>
      <c r="F145" s="406"/>
      <c r="G145" s="408"/>
      <c r="H145" s="409"/>
      <c r="I145" s="98"/>
      <c r="J145" s="287">
        <f t="shared" si="5"/>
        <v>0</v>
      </c>
      <c r="K145" s="416"/>
      <c r="L145" s="287" t="str">
        <f t="shared" si="6"/>
        <v/>
      </c>
      <c r="M145" s="278" t="str">
        <f t="shared" si="7"/>
        <v/>
      </c>
    </row>
    <row r="146" spans="1:13" ht="21.5" thickBot="1">
      <c r="A146" s="404"/>
      <c r="B146" s="405"/>
      <c r="C146" s="406"/>
      <c r="D146" s="407"/>
      <c r="E146" s="407"/>
      <c r="F146" s="406"/>
      <c r="G146" s="408"/>
      <c r="H146" s="409"/>
      <c r="I146" s="98"/>
      <c r="J146" s="287">
        <f t="shared" si="5"/>
        <v>0</v>
      </c>
      <c r="K146" s="416"/>
      <c r="L146" s="287" t="str">
        <f t="shared" si="6"/>
        <v/>
      </c>
      <c r="M146" s="278" t="str">
        <f t="shared" si="7"/>
        <v/>
      </c>
    </row>
    <row r="147" spans="1:13" ht="21.5" thickBot="1">
      <c r="A147" s="404"/>
      <c r="B147" s="405"/>
      <c r="C147" s="406"/>
      <c r="D147" s="407"/>
      <c r="E147" s="407"/>
      <c r="F147" s="406"/>
      <c r="G147" s="408"/>
      <c r="H147" s="409"/>
      <c r="I147" s="98"/>
      <c r="J147" s="287">
        <f t="shared" si="5"/>
        <v>0</v>
      </c>
      <c r="K147" s="416"/>
      <c r="L147" s="287" t="str">
        <f t="shared" si="6"/>
        <v/>
      </c>
      <c r="M147" s="278" t="str">
        <f t="shared" si="7"/>
        <v/>
      </c>
    </row>
    <row r="148" spans="1:13" ht="21.5" thickBot="1">
      <c r="A148" s="404"/>
      <c r="B148" s="405"/>
      <c r="C148" s="406"/>
      <c r="D148" s="407"/>
      <c r="E148" s="407"/>
      <c r="F148" s="406"/>
      <c r="G148" s="408"/>
      <c r="H148" s="409"/>
      <c r="I148" s="98"/>
      <c r="J148" s="287">
        <f t="shared" si="5"/>
        <v>0</v>
      </c>
      <c r="K148" s="416"/>
      <c r="L148" s="287" t="str">
        <f t="shared" si="6"/>
        <v/>
      </c>
      <c r="M148" s="278" t="str">
        <f t="shared" si="7"/>
        <v/>
      </c>
    </row>
    <row r="149" spans="1:13" ht="21.5" thickBot="1">
      <c r="A149" s="404"/>
      <c r="B149" s="405"/>
      <c r="C149" s="406"/>
      <c r="D149" s="407"/>
      <c r="E149" s="407"/>
      <c r="F149" s="406"/>
      <c r="G149" s="408"/>
      <c r="H149" s="409"/>
      <c r="I149" s="98"/>
      <c r="J149" s="287">
        <f t="shared" si="5"/>
        <v>0</v>
      </c>
      <c r="K149" s="416"/>
      <c r="L149" s="287" t="str">
        <f t="shared" si="6"/>
        <v/>
      </c>
      <c r="M149" s="278" t="str">
        <f t="shared" si="7"/>
        <v/>
      </c>
    </row>
    <row r="150" spans="1:13" ht="21.5" thickBot="1">
      <c r="A150" s="404"/>
      <c r="B150" s="405"/>
      <c r="C150" s="406"/>
      <c r="D150" s="407"/>
      <c r="E150" s="407"/>
      <c r="F150" s="406"/>
      <c r="G150" s="408"/>
      <c r="H150" s="409"/>
      <c r="I150" s="98"/>
      <c r="J150" s="287">
        <f t="shared" si="5"/>
        <v>0</v>
      </c>
      <c r="K150" s="416"/>
      <c r="L150" s="287" t="str">
        <f t="shared" si="6"/>
        <v/>
      </c>
      <c r="M150" s="278" t="str">
        <f t="shared" si="7"/>
        <v/>
      </c>
    </row>
    <row r="151" spans="1:13" ht="21.5" thickBot="1">
      <c r="A151" s="404"/>
      <c r="B151" s="405"/>
      <c r="C151" s="406"/>
      <c r="D151" s="407"/>
      <c r="E151" s="407"/>
      <c r="F151" s="406"/>
      <c r="G151" s="408"/>
      <c r="H151" s="409"/>
      <c r="I151" s="98"/>
      <c r="J151" s="287">
        <f t="shared" si="5"/>
        <v>0</v>
      </c>
      <c r="K151" s="416"/>
      <c r="L151" s="287" t="str">
        <f t="shared" si="6"/>
        <v/>
      </c>
      <c r="M151" s="278" t="str">
        <f t="shared" si="7"/>
        <v/>
      </c>
    </row>
    <row r="152" spans="1:13" ht="21.5" thickBot="1">
      <c r="A152" s="404"/>
      <c r="B152" s="405"/>
      <c r="C152" s="406"/>
      <c r="D152" s="407"/>
      <c r="E152" s="407"/>
      <c r="F152" s="406"/>
      <c r="G152" s="408"/>
      <c r="H152" s="409"/>
      <c r="I152" s="98"/>
      <c r="J152" s="287">
        <f t="shared" ref="J152:J215" si="8">IF(B152=$S$22,C152,IF(B152=$S$23,(D152*E152*F152+(D152*E152*H152*G152)),0))</f>
        <v>0</v>
      </c>
      <c r="K152" s="416"/>
      <c r="L152" s="287" t="str">
        <f t="shared" si="6"/>
        <v/>
      </c>
      <c r="M152" s="278" t="str">
        <f t="shared" si="7"/>
        <v/>
      </c>
    </row>
    <row r="153" spans="1:13" ht="21.5" thickBot="1">
      <c r="A153" s="404"/>
      <c r="B153" s="405"/>
      <c r="C153" s="406"/>
      <c r="D153" s="407"/>
      <c r="E153" s="407"/>
      <c r="F153" s="406"/>
      <c r="G153" s="408"/>
      <c r="H153" s="409"/>
      <c r="I153" s="98"/>
      <c r="J153" s="287">
        <f t="shared" si="8"/>
        <v>0</v>
      </c>
      <c r="K153" s="416"/>
      <c r="L153" s="287" t="str">
        <f t="shared" ref="L153:L216" si="9">IF(K153=$R$22,J153*$B$20,IF(K153=$R$23,0,""))</f>
        <v/>
      </c>
      <c r="M153" s="278" t="str">
        <f t="shared" ref="M153:M216" si="10">IFERROR(J153+L153,"")</f>
        <v/>
      </c>
    </row>
    <row r="154" spans="1:13" ht="21.5" thickBot="1">
      <c r="A154" s="404"/>
      <c r="B154" s="405"/>
      <c r="C154" s="406"/>
      <c r="D154" s="407"/>
      <c r="E154" s="407"/>
      <c r="F154" s="406"/>
      <c r="G154" s="408"/>
      <c r="H154" s="409"/>
      <c r="I154" s="98"/>
      <c r="J154" s="287">
        <f t="shared" si="8"/>
        <v>0</v>
      </c>
      <c r="K154" s="416"/>
      <c r="L154" s="287" t="str">
        <f t="shared" si="9"/>
        <v/>
      </c>
      <c r="M154" s="278" t="str">
        <f t="shared" si="10"/>
        <v/>
      </c>
    </row>
    <row r="155" spans="1:13" ht="21.5" thickBot="1">
      <c r="A155" s="404"/>
      <c r="B155" s="405"/>
      <c r="C155" s="406"/>
      <c r="D155" s="407"/>
      <c r="E155" s="407"/>
      <c r="F155" s="406"/>
      <c r="G155" s="408"/>
      <c r="H155" s="409"/>
      <c r="I155" s="98"/>
      <c r="J155" s="287">
        <f t="shared" si="8"/>
        <v>0</v>
      </c>
      <c r="K155" s="416"/>
      <c r="L155" s="287" t="str">
        <f t="shared" si="9"/>
        <v/>
      </c>
      <c r="M155" s="278" t="str">
        <f t="shared" si="10"/>
        <v/>
      </c>
    </row>
    <row r="156" spans="1:13" ht="21.5" thickBot="1">
      <c r="A156" s="404"/>
      <c r="B156" s="405"/>
      <c r="C156" s="406"/>
      <c r="D156" s="407"/>
      <c r="E156" s="407"/>
      <c r="F156" s="406"/>
      <c r="G156" s="408"/>
      <c r="H156" s="409"/>
      <c r="I156" s="98"/>
      <c r="J156" s="287">
        <f t="shared" si="8"/>
        <v>0</v>
      </c>
      <c r="K156" s="416"/>
      <c r="L156" s="287" t="str">
        <f t="shared" si="9"/>
        <v/>
      </c>
      <c r="M156" s="278" t="str">
        <f t="shared" si="10"/>
        <v/>
      </c>
    </row>
    <row r="157" spans="1:13" ht="21.5" thickBot="1">
      <c r="A157" s="404"/>
      <c r="B157" s="405"/>
      <c r="C157" s="406"/>
      <c r="D157" s="407"/>
      <c r="E157" s="407"/>
      <c r="F157" s="406"/>
      <c r="G157" s="408"/>
      <c r="H157" s="409"/>
      <c r="I157" s="98"/>
      <c r="J157" s="287">
        <f t="shared" si="8"/>
        <v>0</v>
      </c>
      <c r="K157" s="416"/>
      <c r="L157" s="287" t="str">
        <f t="shared" si="9"/>
        <v/>
      </c>
      <c r="M157" s="278" t="str">
        <f t="shared" si="10"/>
        <v/>
      </c>
    </row>
    <row r="158" spans="1:13" ht="21.5" thickBot="1">
      <c r="A158" s="404"/>
      <c r="B158" s="405"/>
      <c r="C158" s="406"/>
      <c r="D158" s="407"/>
      <c r="E158" s="407"/>
      <c r="F158" s="406"/>
      <c r="G158" s="408"/>
      <c r="H158" s="409"/>
      <c r="I158" s="98"/>
      <c r="J158" s="287">
        <f t="shared" si="8"/>
        <v>0</v>
      </c>
      <c r="K158" s="416"/>
      <c r="L158" s="287" t="str">
        <f t="shared" si="9"/>
        <v/>
      </c>
      <c r="M158" s="278" t="str">
        <f t="shared" si="10"/>
        <v/>
      </c>
    </row>
    <row r="159" spans="1:13" ht="21.5" thickBot="1">
      <c r="A159" s="404"/>
      <c r="B159" s="405"/>
      <c r="C159" s="406"/>
      <c r="D159" s="407"/>
      <c r="E159" s="407"/>
      <c r="F159" s="406"/>
      <c r="G159" s="408"/>
      <c r="H159" s="409"/>
      <c r="I159" s="98"/>
      <c r="J159" s="287">
        <f t="shared" si="8"/>
        <v>0</v>
      </c>
      <c r="K159" s="416"/>
      <c r="L159" s="287" t="str">
        <f t="shared" si="9"/>
        <v/>
      </c>
      <c r="M159" s="278" t="str">
        <f t="shared" si="10"/>
        <v/>
      </c>
    </row>
    <row r="160" spans="1:13" ht="21.5" thickBot="1">
      <c r="A160" s="404"/>
      <c r="B160" s="405"/>
      <c r="C160" s="406"/>
      <c r="D160" s="407"/>
      <c r="E160" s="407"/>
      <c r="F160" s="406"/>
      <c r="G160" s="408"/>
      <c r="H160" s="409"/>
      <c r="I160" s="98"/>
      <c r="J160" s="287">
        <f t="shared" si="8"/>
        <v>0</v>
      </c>
      <c r="K160" s="416"/>
      <c r="L160" s="287" t="str">
        <f t="shared" si="9"/>
        <v/>
      </c>
      <c r="M160" s="278" t="str">
        <f t="shared" si="10"/>
        <v/>
      </c>
    </row>
    <row r="161" spans="1:13" ht="21.5" thickBot="1">
      <c r="A161" s="404"/>
      <c r="B161" s="405"/>
      <c r="C161" s="406"/>
      <c r="D161" s="407"/>
      <c r="E161" s="407"/>
      <c r="F161" s="406"/>
      <c r="G161" s="408"/>
      <c r="H161" s="409"/>
      <c r="I161" s="98"/>
      <c r="J161" s="287">
        <f t="shared" si="8"/>
        <v>0</v>
      </c>
      <c r="K161" s="416"/>
      <c r="L161" s="287" t="str">
        <f t="shared" si="9"/>
        <v/>
      </c>
      <c r="M161" s="278" t="str">
        <f t="shared" si="10"/>
        <v/>
      </c>
    </row>
    <row r="162" spans="1:13" ht="21.5" thickBot="1">
      <c r="A162" s="404"/>
      <c r="B162" s="405"/>
      <c r="C162" s="406"/>
      <c r="D162" s="407"/>
      <c r="E162" s="407"/>
      <c r="F162" s="406"/>
      <c r="G162" s="408"/>
      <c r="H162" s="409"/>
      <c r="I162" s="98"/>
      <c r="J162" s="287">
        <f t="shared" si="8"/>
        <v>0</v>
      </c>
      <c r="K162" s="416"/>
      <c r="L162" s="287" t="str">
        <f t="shared" si="9"/>
        <v/>
      </c>
      <c r="M162" s="278" t="str">
        <f t="shared" si="10"/>
        <v/>
      </c>
    </row>
    <row r="163" spans="1:13" ht="21.5" thickBot="1">
      <c r="A163" s="404"/>
      <c r="B163" s="405"/>
      <c r="C163" s="406"/>
      <c r="D163" s="407"/>
      <c r="E163" s="407"/>
      <c r="F163" s="406"/>
      <c r="G163" s="408"/>
      <c r="H163" s="409"/>
      <c r="I163" s="98"/>
      <c r="J163" s="287">
        <f t="shared" si="8"/>
        <v>0</v>
      </c>
      <c r="K163" s="416"/>
      <c r="L163" s="287" t="str">
        <f t="shared" si="9"/>
        <v/>
      </c>
      <c r="M163" s="278" t="str">
        <f t="shared" si="10"/>
        <v/>
      </c>
    </row>
    <row r="164" spans="1:13" ht="21.5" thickBot="1">
      <c r="A164" s="404"/>
      <c r="B164" s="405"/>
      <c r="C164" s="406"/>
      <c r="D164" s="407"/>
      <c r="E164" s="407"/>
      <c r="F164" s="406"/>
      <c r="G164" s="408"/>
      <c r="H164" s="409"/>
      <c r="I164" s="98"/>
      <c r="J164" s="287">
        <f t="shared" si="8"/>
        <v>0</v>
      </c>
      <c r="K164" s="416"/>
      <c r="L164" s="287" t="str">
        <f t="shared" si="9"/>
        <v/>
      </c>
      <c r="M164" s="278" t="str">
        <f t="shared" si="10"/>
        <v/>
      </c>
    </row>
    <row r="165" spans="1:13" ht="21.5" thickBot="1">
      <c r="A165" s="404"/>
      <c r="B165" s="405"/>
      <c r="C165" s="406"/>
      <c r="D165" s="407"/>
      <c r="E165" s="407"/>
      <c r="F165" s="406"/>
      <c r="G165" s="408"/>
      <c r="H165" s="409"/>
      <c r="I165" s="98"/>
      <c r="J165" s="287">
        <f t="shared" si="8"/>
        <v>0</v>
      </c>
      <c r="K165" s="416"/>
      <c r="L165" s="287" t="str">
        <f t="shared" si="9"/>
        <v/>
      </c>
      <c r="M165" s="278" t="str">
        <f t="shared" si="10"/>
        <v/>
      </c>
    </row>
    <row r="166" spans="1:13" ht="21.5" thickBot="1">
      <c r="A166" s="404"/>
      <c r="B166" s="405"/>
      <c r="C166" s="406"/>
      <c r="D166" s="407"/>
      <c r="E166" s="407"/>
      <c r="F166" s="406"/>
      <c r="G166" s="408"/>
      <c r="H166" s="409"/>
      <c r="I166" s="98"/>
      <c r="J166" s="287">
        <f t="shared" si="8"/>
        <v>0</v>
      </c>
      <c r="K166" s="416"/>
      <c r="L166" s="287" t="str">
        <f t="shared" si="9"/>
        <v/>
      </c>
      <c r="M166" s="278" t="str">
        <f t="shared" si="10"/>
        <v/>
      </c>
    </row>
    <row r="167" spans="1:13" ht="21.5" thickBot="1">
      <c r="A167" s="404"/>
      <c r="B167" s="405"/>
      <c r="C167" s="406"/>
      <c r="D167" s="407"/>
      <c r="E167" s="407"/>
      <c r="F167" s="406"/>
      <c r="G167" s="408"/>
      <c r="H167" s="409"/>
      <c r="I167" s="98"/>
      <c r="J167" s="287">
        <f t="shared" si="8"/>
        <v>0</v>
      </c>
      <c r="K167" s="416"/>
      <c r="L167" s="287" t="str">
        <f t="shared" si="9"/>
        <v/>
      </c>
      <c r="M167" s="278" t="str">
        <f t="shared" si="10"/>
        <v/>
      </c>
    </row>
    <row r="168" spans="1:13" ht="21.5" thickBot="1">
      <c r="A168" s="404"/>
      <c r="B168" s="405"/>
      <c r="C168" s="406"/>
      <c r="D168" s="407"/>
      <c r="E168" s="407"/>
      <c r="F168" s="406"/>
      <c r="G168" s="408"/>
      <c r="H168" s="409"/>
      <c r="I168" s="98"/>
      <c r="J168" s="287">
        <f t="shared" si="8"/>
        <v>0</v>
      </c>
      <c r="K168" s="416"/>
      <c r="L168" s="287" t="str">
        <f t="shared" si="9"/>
        <v/>
      </c>
      <c r="M168" s="278" t="str">
        <f t="shared" si="10"/>
        <v/>
      </c>
    </row>
    <row r="169" spans="1:13" ht="21.5" thickBot="1">
      <c r="A169" s="404"/>
      <c r="B169" s="405"/>
      <c r="C169" s="406"/>
      <c r="D169" s="407"/>
      <c r="E169" s="407"/>
      <c r="F169" s="406"/>
      <c r="G169" s="408"/>
      <c r="H169" s="409"/>
      <c r="I169" s="98"/>
      <c r="J169" s="287">
        <f t="shared" si="8"/>
        <v>0</v>
      </c>
      <c r="K169" s="416"/>
      <c r="L169" s="287" t="str">
        <f t="shared" si="9"/>
        <v/>
      </c>
      <c r="M169" s="278" t="str">
        <f t="shared" si="10"/>
        <v/>
      </c>
    </row>
    <row r="170" spans="1:13" ht="21.5" thickBot="1">
      <c r="A170" s="404"/>
      <c r="B170" s="405"/>
      <c r="C170" s="406"/>
      <c r="D170" s="407"/>
      <c r="E170" s="407"/>
      <c r="F170" s="406"/>
      <c r="G170" s="408"/>
      <c r="H170" s="409"/>
      <c r="I170" s="98"/>
      <c r="J170" s="287">
        <f t="shared" si="8"/>
        <v>0</v>
      </c>
      <c r="K170" s="416"/>
      <c r="L170" s="287" t="str">
        <f t="shared" si="9"/>
        <v/>
      </c>
      <c r="M170" s="278" t="str">
        <f t="shared" si="10"/>
        <v/>
      </c>
    </row>
    <row r="171" spans="1:13" ht="21.5" thickBot="1">
      <c r="A171" s="404"/>
      <c r="B171" s="405"/>
      <c r="C171" s="406"/>
      <c r="D171" s="407"/>
      <c r="E171" s="407"/>
      <c r="F171" s="406"/>
      <c r="G171" s="408"/>
      <c r="H171" s="409"/>
      <c r="I171" s="98"/>
      <c r="J171" s="287">
        <f t="shared" si="8"/>
        <v>0</v>
      </c>
      <c r="K171" s="416"/>
      <c r="L171" s="287" t="str">
        <f t="shared" si="9"/>
        <v/>
      </c>
      <c r="M171" s="278" t="str">
        <f t="shared" si="10"/>
        <v/>
      </c>
    </row>
    <row r="172" spans="1:13" ht="21.5" thickBot="1">
      <c r="A172" s="404"/>
      <c r="B172" s="405"/>
      <c r="C172" s="406"/>
      <c r="D172" s="407"/>
      <c r="E172" s="407"/>
      <c r="F172" s="406"/>
      <c r="G172" s="408"/>
      <c r="H172" s="409"/>
      <c r="I172" s="98"/>
      <c r="J172" s="287">
        <f t="shared" si="8"/>
        <v>0</v>
      </c>
      <c r="K172" s="416"/>
      <c r="L172" s="287" t="str">
        <f t="shared" si="9"/>
        <v/>
      </c>
      <c r="M172" s="278" t="str">
        <f t="shared" si="10"/>
        <v/>
      </c>
    </row>
    <row r="173" spans="1:13" ht="21.5" thickBot="1">
      <c r="A173" s="404"/>
      <c r="B173" s="405"/>
      <c r="C173" s="406"/>
      <c r="D173" s="407"/>
      <c r="E173" s="407"/>
      <c r="F173" s="406"/>
      <c r="G173" s="408"/>
      <c r="H173" s="409"/>
      <c r="I173" s="98"/>
      <c r="J173" s="287">
        <f t="shared" si="8"/>
        <v>0</v>
      </c>
      <c r="K173" s="416"/>
      <c r="L173" s="287" t="str">
        <f t="shared" si="9"/>
        <v/>
      </c>
      <c r="M173" s="278" t="str">
        <f t="shared" si="10"/>
        <v/>
      </c>
    </row>
    <row r="174" spans="1:13" ht="21.5" thickBot="1">
      <c r="A174" s="404"/>
      <c r="B174" s="405"/>
      <c r="C174" s="406"/>
      <c r="D174" s="407"/>
      <c r="E174" s="407"/>
      <c r="F174" s="406"/>
      <c r="G174" s="408"/>
      <c r="H174" s="409"/>
      <c r="I174" s="98"/>
      <c r="J174" s="287">
        <f t="shared" si="8"/>
        <v>0</v>
      </c>
      <c r="K174" s="416"/>
      <c r="L174" s="287" t="str">
        <f t="shared" si="9"/>
        <v/>
      </c>
      <c r="M174" s="278" t="str">
        <f t="shared" si="10"/>
        <v/>
      </c>
    </row>
    <row r="175" spans="1:13" ht="21.5" thickBot="1">
      <c r="A175" s="404"/>
      <c r="B175" s="405"/>
      <c r="C175" s="406"/>
      <c r="D175" s="407"/>
      <c r="E175" s="407"/>
      <c r="F175" s="406"/>
      <c r="G175" s="408"/>
      <c r="H175" s="409"/>
      <c r="I175" s="98"/>
      <c r="J175" s="287">
        <f t="shared" si="8"/>
        <v>0</v>
      </c>
      <c r="K175" s="416"/>
      <c r="L175" s="287" t="str">
        <f t="shared" si="9"/>
        <v/>
      </c>
      <c r="M175" s="278" t="str">
        <f t="shared" si="10"/>
        <v/>
      </c>
    </row>
    <row r="176" spans="1:13" ht="21.5" thickBot="1">
      <c r="A176" s="404"/>
      <c r="B176" s="405"/>
      <c r="C176" s="406"/>
      <c r="D176" s="407"/>
      <c r="E176" s="407"/>
      <c r="F176" s="406"/>
      <c r="G176" s="408"/>
      <c r="H176" s="409"/>
      <c r="I176" s="98"/>
      <c r="J176" s="287">
        <f t="shared" si="8"/>
        <v>0</v>
      </c>
      <c r="K176" s="416"/>
      <c r="L176" s="287" t="str">
        <f t="shared" si="9"/>
        <v/>
      </c>
      <c r="M176" s="278" t="str">
        <f t="shared" si="10"/>
        <v/>
      </c>
    </row>
    <row r="177" spans="1:13" ht="21.5" thickBot="1">
      <c r="A177" s="404"/>
      <c r="B177" s="405"/>
      <c r="C177" s="406"/>
      <c r="D177" s="407"/>
      <c r="E177" s="407"/>
      <c r="F177" s="406"/>
      <c r="G177" s="408"/>
      <c r="H177" s="409"/>
      <c r="I177" s="98"/>
      <c r="J177" s="287">
        <f t="shared" si="8"/>
        <v>0</v>
      </c>
      <c r="K177" s="416"/>
      <c r="L177" s="287" t="str">
        <f t="shared" si="9"/>
        <v/>
      </c>
      <c r="M177" s="278" t="str">
        <f t="shared" si="10"/>
        <v/>
      </c>
    </row>
    <row r="178" spans="1:13" ht="21.5" thickBot="1">
      <c r="A178" s="404"/>
      <c r="B178" s="405"/>
      <c r="C178" s="406"/>
      <c r="D178" s="407"/>
      <c r="E178" s="407"/>
      <c r="F178" s="406"/>
      <c r="G178" s="408"/>
      <c r="H178" s="409"/>
      <c r="I178" s="98"/>
      <c r="J178" s="287">
        <f t="shared" si="8"/>
        <v>0</v>
      </c>
      <c r="K178" s="416"/>
      <c r="L178" s="287" t="str">
        <f t="shared" si="9"/>
        <v/>
      </c>
      <c r="M178" s="278" t="str">
        <f t="shared" si="10"/>
        <v/>
      </c>
    </row>
    <row r="179" spans="1:13" ht="21.5" thickBot="1">
      <c r="A179" s="404"/>
      <c r="B179" s="405"/>
      <c r="C179" s="406"/>
      <c r="D179" s="407"/>
      <c r="E179" s="407"/>
      <c r="F179" s="406"/>
      <c r="G179" s="408"/>
      <c r="H179" s="409"/>
      <c r="I179" s="98"/>
      <c r="J179" s="287">
        <f t="shared" si="8"/>
        <v>0</v>
      </c>
      <c r="K179" s="416"/>
      <c r="L179" s="287" t="str">
        <f t="shared" si="9"/>
        <v/>
      </c>
      <c r="M179" s="278" t="str">
        <f t="shared" si="10"/>
        <v/>
      </c>
    </row>
    <row r="180" spans="1:13" ht="21.5" thickBot="1">
      <c r="A180" s="404"/>
      <c r="B180" s="405"/>
      <c r="C180" s="406"/>
      <c r="D180" s="407"/>
      <c r="E180" s="407"/>
      <c r="F180" s="406"/>
      <c r="G180" s="408"/>
      <c r="H180" s="409"/>
      <c r="I180" s="98"/>
      <c r="J180" s="287">
        <f t="shared" si="8"/>
        <v>0</v>
      </c>
      <c r="K180" s="416"/>
      <c r="L180" s="287" t="str">
        <f t="shared" si="9"/>
        <v/>
      </c>
      <c r="M180" s="278" t="str">
        <f t="shared" si="10"/>
        <v/>
      </c>
    </row>
    <row r="181" spans="1:13" ht="21.5" thickBot="1">
      <c r="A181" s="404"/>
      <c r="B181" s="405"/>
      <c r="C181" s="406"/>
      <c r="D181" s="407"/>
      <c r="E181" s="407"/>
      <c r="F181" s="406"/>
      <c r="G181" s="408"/>
      <c r="H181" s="409"/>
      <c r="I181" s="98"/>
      <c r="J181" s="287">
        <f t="shared" si="8"/>
        <v>0</v>
      </c>
      <c r="K181" s="416"/>
      <c r="L181" s="287" t="str">
        <f t="shared" si="9"/>
        <v/>
      </c>
      <c r="M181" s="278" t="str">
        <f t="shared" si="10"/>
        <v/>
      </c>
    </row>
    <row r="182" spans="1:13" ht="21.5" thickBot="1">
      <c r="A182" s="404"/>
      <c r="B182" s="405"/>
      <c r="C182" s="406"/>
      <c r="D182" s="407"/>
      <c r="E182" s="407"/>
      <c r="F182" s="406"/>
      <c r="G182" s="408"/>
      <c r="H182" s="409"/>
      <c r="I182" s="98"/>
      <c r="J182" s="287">
        <f t="shared" si="8"/>
        <v>0</v>
      </c>
      <c r="K182" s="416"/>
      <c r="L182" s="287" t="str">
        <f t="shared" si="9"/>
        <v/>
      </c>
      <c r="M182" s="278" t="str">
        <f t="shared" si="10"/>
        <v/>
      </c>
    </row>
    <row r="183" spans="1:13" ht="21.5" thickBot="1">
      <c r="A183" s="404"/>
      <c r="B183" s="405"/>
      <c r="C183" s="406"/>
      <c r="D183" s="407"/>
      <c r="E183" s="407"/>
      <c r="F183" s="406"/>
      <c r="G183" s="408"/>
      <c r="H183" s="409"/>
      <c r="I183" s="98"/>
      <c r="J183" s="287">
        <f t="shared" si="8"/>
        <v>0</v>
      </c>
      <c r="K183" s="416"/>
      <c r="L183" s="287" t="str">
        <f t="shared" si="9"/>
        <v/>
      </c>
      <c r="M183" s="278" t="str">
        <f t="shared" si="10"/>
        <v/>
      </c>
    </row>
    <row r="184" spans="1:13" ht="21.5" thickBot="1">
      <c r="A184" s="404"/>
      <c r="B184" s="405"/>
      <c r="C184" s="406"/>
      <c r="D184" s="407"/>
      <c r="E184" s="407"/>
      <c r="F184" s="406"/>
      <c r="G184" s="408"/>
      <c r="H184" s="409"/>
      <c r="I184" s="98"/>
      <c r="J184" s="287">
        <f t="shared" si="8"/>
        <v>0</v>
      </c>
      <c r="K184" s="416"/>
      <c r="L184" s="287" t="str">
        <f t="shared" si="9"/>
        <v/>
      </c>
      <c r="M184" s="278" t="str">
        <f t="shared" si="10"/>
        <v/>
      </c>
    </row>
    <row r="185" spans="1:13" ht="21.5" thickBot="1">
      <c r="A185" s="404"/>
      <c r="B185" s="405"/>
      <c r="C185" s="406"/>
      <c r="D185" s="407"/>
      <c r="E185" s="407"/>
      <c r="F185" s="406"/>
      <c r="G185" s="408"/>
      <c r="H185" s="409"/>
      <c r="I185" s="98"/>
      <c r="J185" s="287">
        <f t="shared" si="8"/>
        <v>0</v>
      </c>
      <c r="K185" s="416"/>
      <c r="L185" s="287" t="str">
        <f t="shared" si="9"/>
        <v/>
      </c>
      <c r="M185" s="278" t="str">
        <f t="shared" si="10"/>
        <v/>
      </c>
    </row>
    <row r="186" spans="1:13" ht="21.5" thickBot="1">
      <c r="A186" s="404"/>
      <c r="B186" s="405"/>
      <c r="C186" s="406"/>
      <c r="D186" s="407"/>
      <c r="E186" s="407"/>
      <c r="F186" s="406"/>
      <c r="G186" s="408"/>
      <c r="H186" s="409"/>
      <c r="I186" s="98"/>
      <c r="J186" s="287">
        <f t="shared" si="8"/>
        <v>0</v>
      </c>
      <c r="K186" s="416"/>
      <c r="L186" s="287" t="str">
        <f t="shared" si="9"/>
        <v/>
      </c>
      <c r="M186" s="278" t="str">
        <f t="shared" si="10"/>
        <v/>
      </c>
    </row>
    <row r="187" spans="1:13" ht="21.5" thickBot="1">
      <c r="A187" s="404"/>
      <c r="B187" s="405"/>
      <c r="C187" s="406"/>
      <c r="D187" s="407"/>
      <c r="E187" s="407"/>
      <c r="F187" s="406"/>
      <c r="G187" s="408"/>
      <c r="H187" s="409"/>
      <c r="I187" s="98"/>
      <c r="J187" s="287">
        <f t="shared" si="8"/>
        <v>0</v>
      </c>
      <c r="K187" s="416"/>
      <c r="L187" s="287" t="str">
        <f t="shared" si="9"/>
        <v/>
      </c>
      <c r="M187" s="278" t="str">
        <f t="shared" si="10"/>
        <v/>
      </c>
    </row>
    <row r="188" spans="1:13" ht="21.5" thickBot="1">
      <c r="A188" s="404"/>
      <c r="B188" s="405"/>
      <c r="C188" s="406"/>
      <c r="D188" s="407"/>
      <c r="E188" s="407"/>
      <c r="F188" s="406"/>
      <c r="G188" s="408"/>
      <c r="H188" s="409"/>
      <c r="I188" s="98"/>
      <c r="J188" s="287">
        <f t="shared" si="8"/>
        <v>0</v>
      </c>
      <c r="K188" s="416"/>
      <c r="L188" s="287" t="str">
        <f t="shared" si="9"/>
        <v/>
      </c>
      <c r="M188" s="278" t="str">
        <f t="shared" si="10"/>
        <v/>
      </c>
    </row>
    <row r="189" spans="1:13" ht="21.5" thickBot="1">
      <c r="A189" s="404"/>
      <c r="B189" s="405"/>
      <c r="C189" s="406"/>
      <c r="D189" s="407"/>
      <c r="E189" s="407"/>
      <c r="F189" s="406"/>
      <c r="G189" s="408"/>
      <c r="H189" s="409"/>
      <c r="I189" s="98"/>
      <c r="J189" s="287">
        <f t="shared" si="8"/>
        <v>0</v>
      </c>
      <c r="K189" s="416"/>
      <c r="L189" s="287" t="str">
        <f t="shared" si="9"/>
        <v/>
      </c>
      <c r="M189" s="278" t="str">
        <f t="shared" si="10"/>
        <v/>
      </c>
    </row>
    <row r="190" spans="1:13" ht="21.5" thickBot="1">
      <c r="A190" s="404"/>
      <c r="B190" s="405"/>
      <c r="C190" s="406"/>
      <c r="D190" s="407"/>
      <c r="E190" s="407"/>
      <c r="F190" s="406"/>
      <c r="G190" s="408"/>
      <c r="H190" s="409"/>
      <c r="I190" s="98"/>
      <c r="J190" s="287">
        <f t="shared" si="8"/>
        <v>0</v>
      </c>
      <c r="K190" s="416"/>
      <c r="L190" s="287" t="str">
        <f t="shared" si="9"/>
        <v/>
      </c>
      <c r="M190" s="278" t="str">
        <f t="shared" si="10"/>
        <v/>
      </c>
    </row>
    <row r="191" spans="1:13" ht="21.5" thickBot="1">
      <c r="A191" s="404"/>
      <c r="B191" s="405"/>
      <c r="C191" s="406"/>
      <c r="D191" s="407"/>
      <c r="E191" s="407"/>
      <c r="F191" s="406"/>
      <c r="G191" s="408"/>
      <c r="H191" s="409"/>
      <c r="I191" s="98"/>
      <c r="J191" s="287">
        <f t="shared" si="8"/>
        <v>0</v>
      </c>
      <c r="K191" s="416"/>
      <c r="L191" s="287" t="str">
        <f t="shared" si="9"/>
        <v/>
      </c>
      <c r="M191" s="278" t="str">
        <f t="shared" si="10"/>
        <v/>
      </c>
    </row>
    <row r="192" spans="1:13" ht="21.5" thickBot="1">
      <c r="A192" s="404"/>
      <c r="B192" s="405"/>
      <c r="C192" s="406"/>
      <c r="D192" s="407"/>
      <c r="E192" s="407"/>
      <c r="F192" s="406"/>
      <c r="G192" s="408"/>
      <c r="H192" s="409"/>
      <c r="I192" s="98"/>
      <c r="J192" s="287">
        <f t="shared" si="8"/>
        <v>0</v>
      </c>
      <c r="K192" s="416"/>
      <c r="L192" s="287" t="str">
        <f t="shared" si="9"/>
        <v/>
      </c>
      <c r="M192" s="278" t="str">
        <f t="shared" si="10"/>
        <v/>
      </c>
    </row>
    <row r="193" spans="1:13" ht="21.5" thickBot="1">
      <c r="A193" s="404"/>
      <c r="B193" s="405"/>
      <c r="C193" s="406"/>
      <c r="D193" s="407"/>
      <c r="E193" s="407"/>
      <c r="F193" s="406"/>
      <c r="G193" s="408"/>
      <c r="H193" s="409"/>
      <c r="I193" s="98"/>
      <c r="J193" s="287">
        <f t="shared" si="8"/>
        <v>0</v>
      </c>
      <c r="K193" s="416"/>
      <c r="L193" s="287" t="str">
        <f t="shared" si="9"/>
        <v/>
      </c>
      <c r="M193" s="278" t="str">
        <f t="shared" si="10"/>
        <v/>
      </c>
    </row>
    <row r="194" spans="1:13" ht="21.5" thickBot="1">
      <c r="A194" s="404"/>
      <c r="B194" s="405"/>
      <c r="C194" s="406"/>
      <c r="D194" s="407"/>
      <c r="E194" s="407"/>
      <c r="F194" s="406"/>
      <c r="G194" s="408"/>
      <c r="H194" s="409"/>
      <c r="I194" s="98"/>
      <c r="J194" s="287">
        <f t="shared" si="8"/>
        <v>0</v>
      </c>
      <c r="K194" s="416"/>
      <c r="L194" s="287" t="str">
        <f t="shared" si="9"/>
        <v/>
      </c>
      <c r="M194" s="278" t="str">
        <f t="shared" si="10"/>
        <v/>
      </c>
    </row>
    <row r="195" spans="1:13" ht="21.5" thickBot="1">
      <c r="A195" s="404"/>
      <c r="B195" s="405"/>
      <c r="C195" s="406"/>
      <c r="D195" s="407"/>
      <c r="E195" s="407"/>
      <c r="F195" s="406"/>
      <c r="G195" s="408"/>
      <c r="H195" s="409"/>
      <c r="I195" s="98"/>
      <c r="J195" s="287">
        <f t="shared" si="8"/>
        <v>0</v>
      </c>
      <c r="K195" s="416"/>
      <c r="L195" s="287" t="str">
        <f t="shared" si="9"/>
        <v/>
      </c>
      <c r="M195" s="278" t="str">
        <f t="shared" si="10"/>
        <v/>
      </c>
    </row>
    <row r="196" spans="1:13" ht="21.5" thickBot="1">
      <c r="A196" s="404"/>
      <c r="B196" s="405"/>
      <c r="C196" s="406"/>
      <c r="D196" s="407"/>
      <c r="E196" s="407"/>
      <c r="F196" s="406"/>
      <c r="G196" s="408"/>
      <c r="H196" s="409"/>
      <c r="I196" s="98"/>
      <c r="J196" s="287">
        <f t="shared" si="8"/>
        <v>0</v>
      </c>
      <c r="K196" s="416"/>
      <c r="L196" s="287" t="str">
        <f t="shared" si="9"/>
        <v/>
      </c>
      <c r="M196" s="278" t="str">
        <f t="shared" si="10"/>
        <v/>
      </c>
    </row>
    <row r="197" spans="1:13" ht="21.5" thickBot="1">
      <c r="A197" s="404"/>
      <c r="B197" s="405"/>
      <c r="C197" s="406"/>
      <c r="D197" s="407"/>
      <c r="E197" s="407"/>
      <c r="F197" s="406"/>
      <c r="G197" s="408"/>
      <c r="H197" s="409"/>
      <c r="I197" s="98"/>
      <c r="J197" s="287">
        <f t="shared" si="8"/>
        <v>0</v>
      </c>
      <c r="K197" s="416"/>
      <c r="L197" s="287" t="str">
        <f t="shared" si="9"/>
        <v/>
      </c>
      <c r="M197" s="278" t="str">
        <f t="shared" si="10"/>
        <v/>
      </c>
    </row>
    <row r="198" spans="1:13" ht="21.5" thickBot="1">
      <c r="A198" s="404"/>
      <c r="B198" s="405"/>
      <c r="C198" s="406"/>
      <c r="D198" s="407"/>
      <c r="E198" s="407"/>
      <c r="F198" s="406"/>
      <c r="G198" s="408"/>
      <c r="H198" s="409"/>
      <c r="I198" s="98"/>
      <c r="J198" s="287">
        <f t="shared" si="8"/>
        <v>0</v>
      </c>
      <c r="K198" s="416"/>
      <c r="L198" s="287" t="str">
        <f t="shared" si="9"/>
        <v/>
      </c>
      <c r="M198" s="278" t="str">
        <f t="shared" si="10"/>
        <v/>
      </c>
    </row>
    <row r="199" spans="1:13" ht="21.5" thickBot="1">
      <c r="A199" s="404"/>
      <c r="B199" s="405"/>
      <c r="C199" s="406"/>
      <c r="D199" s="407"/>
      <c r="E199" s="407"/>
      <c r="F199" s="406"/>
      <c r="G199" s="408"/>
      <c r="H199" s="409"/>
      <c r="I199" s="98"/>
      <c r="J199" s="287">
        <f t="shared" si="8"/>
        <v>0</v>
      </c>
      <c r="K199" s="416"/>
      <c r="L199" s="287" t="str">
        <f t="shared" si="9"/>
        <v/>
      </c>
      <c r="M199" s="278" t="str">
        <f t="shared" si="10"/>
        <v/>
      </c>
    </row>
    <row r="200" spans="1:13" ht="21.5" thickBot="1">
      <c r="A200" s="404"/>
      <c r="B200" s="405"/>
      <c r="C200" s="406"/>
      <c r="D200" s="407"/>
      <c r="E200" s="407"/>
      <c r="F200" s="406"/>
      <c r="G200" s="408"/>
      <c r="H200" s="409"/>
      <c r="I200" s="98"/>
      <c r="J200" s="287">
        <f t="shared" si="8"/>
        <v>0</v>
      </c>
      <c r="K200" s="416"/>
      <c r="L200" s="287" t="str">
        <f t="shared" si="9"/>
        <v/>
      </c>
      <c r="M200" s="278" t="str">
        <f t="shared" si="10"/>
        <v/>
      </c>
    </row>
    <row r="201" spans="1:13" ht="21.5" thickBot="1">
      <c r="A201" s="404"/>
      <c r="B201" s="405"/>
      <c r="C201" s="406"/>
      <c r="D201" s="407"/>
      <c r="E201" s="407"/>
      <c r="F201" s="406"/>
      <c r="G201" s="408"/>
      <c r="H201" s="409"/>
      <c r="I201" s="98"/>
      <c r="J201" s="287">
        <f t="shared" si="8"/>
        <v>0</v>
      </c>
      <c r="K201" s="416"/>
      <c r="L201" s="287" t="str">
        <f t="shared" si="9"/>
        <v/>
      </c>
      <c r="M201" s="278" t="str">
        <f t="shared" si="10"/>
        <v/>
      </c>
    </row>
    <row r="202" spans="1:13" ht="21.5" thickBot="1">
      <c r="A202" s="404"/>
      <c r="B202" s="405"/>
      <c r="C202" s="406"/>
      <c r="D202" s="407"/>
      <c r="E202" s="407"/>
      <c r="F202" s="406"/>
      <c r="G202" s="408"/>
      <c r="H202" s="409"/>
      <c r="I202" s="98"/>
      <c r="J202" s="287">
        <f t="shared" si="8"/>
        <v>0</v>
      </c>
      <c r="K202" s="416"/>
      <c r="L202" s="287" t="str">
        <f t="shared" si="9"/>
        <v/>
      </c>
      <c r="M202" s="278" t="str">
        <f t="shared" si="10"/>
        <v/>
      </c>
    </row>
    <row r="203" spans="1:13" ht="21.5" thickBot="1">
      <c r="A203" s="404"/>
      <c r="B203" s="405"/>
      <c r="C203" s="406"/>
      <c r="D203" s="407"/>
      <c r="E203" s="407"/>
      <c r="F203" s="406"/>
      <c r="G203" s="408"/>
      <c r="H203" s="409"/>
      <c r="I203" s="98"/>
      <c r="J203" s="287">
        <f t="shared" si="8"/>
        <v>0</v>
      </c>
      <c r="K203" s="416"/>
      <c r="L203" s="287" t="str">
        <f t="shared" si="9"/>
        <v/>
      </c>
      <c r="M203" s="278" t="str">
        <f t="shared" si="10"/>
        <v/>
      </c>
    </row>
    <row r="204" spans="1:13" ht="21.5" thickBot="1">
      <c r="A204" s="404"/>
      <c r="B204" s="405"/>
      <c r="C204" s="406"/>
      <c r="D204" s="407"/>
      <c r="E204" s="407"/>
      <c r="F204" s="406"/>
      <c r="G204" s="408"/>
      <c r="H204" s="409"/>
      <c r="I204" s="98"/>
      <c r="J204" s="287">
        <f t="shared" si="8"/>
        <v>0</v>
      </c>
      <c r="K204" s="416"/>
      <c r="L204" s="287" t="str">
        <f t="shared" si="9"/>
        <v/>
      </c>
      <c r="M204" s="278" t="str">
        <f t="shared" si="10"/>
        <v/>
      </c>
    </row>
    <row r="205" spans="1:13" ht="21.5" thickBot="1">
      <c r="A205" s="404"/>
      <c r="B205" s="405"/>
      <c r="C205" s="406"/>
      <c r="D205" s="407"/>
      <c r="E205" s="407"/>
      <c r="F205" s="406"/>
      <c r="G205" s="408"/>
      <c r="H205" s="409"/>
      <c r="I205" s="98"/>
      <c r="J205" s="287">
        <f t="shared" si="8"/>
        <v>0</v>
      </c>
      <c r="K205" s="416"/>
      <c r="L205" s="287" t="str">
        <f t="shared" si="9"/>
        <v/>
      </c>
      <c r="M205" s="278" t="str">
        <f t="shared" si="10"/>
        <v/>
      </c>
    </row>
    <row r="206" spans="1:13" ht="21.5" thickBot="1">
      <c r="A206" s="404"/>
      <c r="B206" s="405"/>
      <c r="C206" s="406"/>
      <c r="D206" s="407"/>
      <c r="E206" s="407"/>
      <c r="F206" s="406"/>
      <c r="G206" s="408"/>
      <c r="H206" s="409"/>
      <c r="I206" s="98"/>
      <c r="J206" s="287">
        <f t="shared" si="8"/>
        <v>0</v>
      </c>
      <c r="K206" s="416"/>
      <c r="L206" s="287" t="str">
        <f t="shared" si="9"/>
        <v/>
      </c>
      <c r="M206" s="278" t="str">
        <f t="shared" si="10"/>
        <v/>
      </c>
    </row>
    <row r="207" spans="1:13" ht="21.5" thickBot="1">
      <c r="A207" s="404"/>
      <c r="B207" s="405"/>
      <c r="C207" s="406"/>
      <c r="D207" s="407"/>
      <c r="E207" s="407"/>
      <c r="F207" s="406"/>
      <c r="G207" s="408"/>
      <c r="H207" s="409"/>
      <c r="I207" s="98"/>
      <c r="J207" s="287">
        <f t="shared" si="8"/>
        <v>0</v>
      </c>
      <c r="K207" s="416"/>
      <c r="L207" s="287" t="str">
        <f t="shared" si="9"/>
        <v/>
      </c>
      <c r="M207" s="278" t="str">
        <f t="shared" si="10"/>
        <v/>
      </c>
    </row>
    <row r="208" spans="1:13" ht="21.5" thickBot="1">
      <c r="A208" s="404"/>
      <c r="B208" s="405"/>
      <c r="C208" s="406"/>
      <c r="D208" s="407"/>
      <c r="E208" s="407"/>
      <c r="F208" s="406"/>
      <c r="G208" s="408"/>
      <c r="H208" s="409"/>
      <c r="I208" s="98"/>
      <c r="J208" s="287">
        <f t="shared" si="8"/>
        <v>0</v>
      </c>
      <c r="K208" s="416"/>
      <c r="L208" s="287" t="str">
        <f t="shared" si="9"/>
        <v/>
      </c>
      <c r="M208" s="278" t="str">
        <f t="shared" si="10"/>
        <v/>
      </c>
    </row>
    <row r="209" spans="1:13" ht="21.5" thickBot="1">
      <c r="A209" s="404"/>
      <c r="B209" s="405"/>
      <c r="C209" s="406"/>
      <c r="D209" s="407"/>
      <c r="E209" s="407"/>
      <c r="F209" s="406"/>
      <c r="G209" s="408"/>
      <c r="H209" s="409"/>
      <c r="I209" s="98"/>
      <c r="J209" s="287">
        <f t="shared" si="8"/>
        <v>0</v>
      </c>
      <c r="K209" s="416"/>
      <c r="L209" s="287" t="str">
        <f t="shared" si="9"/>
        <v/>
      </c>
      <c r="M209" s="278" t="str">
        <f t="shared" si="10"/>
        <v/>
      </c>
    </row>
    <row r="210" spans="1:13" ht="21.5" thickBot="1">
      <c r="A210" s="404"/>
      <c r="B210" s="405"/>
      <c r="C210" s="406"/>
      <c r="D210" s="407"/>
      <c r="E210" s="407"/>
      <c r="F210" s="406"/>
      <c r="G210" s="408"/>
      <c r="H210" s="409"/>
      <c r="I210" s="98"/>
      <c r="J210" s="287">
        <f t="shared" si="8"/>
        <v>0</v>
      </c>
      <c r="K210" s="416"/>
      <c r="L210" s="287" t="str">
        <f t="shared" si="9"/>
        <v/>
      </c>
      <c r="M210" s="278" t="str">
        <f t="shared" si="10"/>
        <v/>
      </c>
    </row>
    <row r="211" spans="1:13" ht="21.5" thickBot="1">
      <c r="A211" s="404"/>
      <c r="B211" s="405"/>
      <c r="C211" s="406"/>
      <c r="D211" s="407"/>
      <c r="E211" s="407"/>
      <c r="F211" s="406"/>
      <c r="G211" s="408"/>
      <c r="H211" s="409"/>
      <c r="I211" s="98"/>
      <c r="J211" s="287">
        <f t="shared" si="8"/>
        <v>0</v>
      </c>
      <c r="K211" s="416"/>
      <c r="L211" s="287" t="str">
        <f t="shared" si="9"/>
        <v/>
      </c>
      <c r="M211" s="278" t="str">
        <f t="shared" si="10"/>
        <v/>
      </c>
    </row>
    <row r="212" spans="1:13" ht="21.5" thickBot="1">
      <c r="A212" s="404"/>
      <c r="B212" s="405"/>
      <c r="C212" s="406"/>
      <c r="D212" s="407"/>
      <c r="E212" s="407"/>
      <c r="F212" s="406"/>
      <c r="G212" s="408"/>
      <c r="H212" s="409"/>
      <c r="I212" s="98"/>
      <c r="J212" s="287">
        <f t="shared" si="8"/>
        <v>0</v>
      </c>
      <c r="K212" s="416"/>
      <c r="L212" s="287" t="str">
        <f t="shared" si="9"/>
        <v/>
      </c>
      <c r="M212" s="278" t="str">
        <f t="shared" si="10"/>
        <v/>
      </c>
    </row>
    <row r="213" spans="1:13" ht="21.5" thickBot="1">
      <c r="A213" s="404"/>
      <c r="B213" s="405"/>
      <c r="C213" s="406"/>
      <c r="D213" s="407"/>
      <c r="E213" s="407"/>
      <c r="F213" s="406"/>
      <c r="G213" s="408"/>
      <c r="H213" s="409"/>
      <c r="I213" s="98"/>
      <c r="J213" s="287">
        <f t="shared" si="8"/>
        <v>0</v>
      </c>
      <c r="K213" s="416"/>
      <c r="L213" s="287" t="str">
        <f t="shared" si="9"/>
        <v/>
      </c>
      <c r="M213" s="278" t="str">
        <f t="shared" si="10"/>
        <v/>
      </c>
    </row>
    <row r="214" spans="1:13" ht="21.5" thickBot="1">
      <c r="A214" s="404"/>
      <c r="B214" s="405"/>
      <c r="C214" s="406"/>
      <c r="D214" s="407"/>
      <c r="E214" s="407"/>
      <c r="F214" s="406"/>
      <c r="G214" s="408"/>
      <c r="H214" s="409"/>
      <c r="I214" s="98"/>
      <c r="J214" s="287">
        <f t="shared" si="8"/>
        <v>0</v>
      </c>
      <c r="K214" s="416"/>
      <c r="L214" s="287" t="str">
        <f t="shared" si="9"/>
        <v/>
      </c>
      <c r="M214" s="278" t="str">
        <f t="shared" si="10"/>
        <v/>
      </c>
    </row>
    <row r="215" spans="1:13" ht="21.5" thickBot="1">
      <c r="A215" s="404"/>
      <c r="B215" s="405"/>
      <c r="C215" s="406"/>
      <c r="D215" s="407"/>
      <c r="E215" s="407"/>
      <c r="F215" s="406"/>
      <c r="G215" s="408"/>
      <c r="H215" s="409"/>
      <c r="I215" s="98"/>
      <c r="J215" s="287">
        <f t="shared" si="8"/>
        <v>0</v>
      </c>
      <c r="K215" s="416"/>
      <c r="L215" s="287" t="str">
        <f t="shared" si="9"/>
        <v/>
      </c>
      <c r="M215" s="278" t="str">
        <f t="shared" si="10"/>
        <v/>
      </c>
    </row>
    <row r="216" spans="1:13" ht="21.5" thickBot="1">
      <c r="A216" s="404"/>
      <c r="B216" s="405"/>
      <c r="C216" s="406"/>
      <c r="D216" s="407"/>
      <c r="E216" s="407"/>
      <c r="F216" s="406"/>
      <c r="G216" s="408"/>
      <c r="H216" s="409"/>
      <c r="I216" s="98"/>
      <c r="J216" s="287">
        <f t="shared" ref="J216:J221" si="11">IF(B216=$S$22,C216,IF(B216=$S$23,(D216*E216*F216+(D216*E216*H216*G216)),0))</f>
        <v>0</v>
      </c>
      <c r="K216" s="416"/>
      <c r="L216" s="287" t="str">
        <f t="shared" si="9"/>
        <v/>
      </c>
      <c r="M216" s="278" t="str">
        <f t="shared" si="10"/>
        <v/>
      </c>
    </row>
    <row r="217" spans="1:13" ht="21.5" thickBot="1">
      <c r="A217" s="404"/>
      <c r="B217" s="405"/>
      <c r="C217" s="406"/>
      <c r="D217" s="407"/>
      <c r="E217" s="407"/>
      <c r="F217" s="406"/>
      <c r="G217" s="408"/>
      <c r="H217" s="409"/>
      <c r="I217" s="98"/>
      <c r="J217" s="287">
        <f t="shared" si="11"/>
        <v>0</v>
      </c>
      <c r="K217" s="416"/>
      <c r="L217" s="287" t="str">
        <f t="shared" ref="L217:L221" si="12">IF(K217=$R$22,J217*$B$20,IF(K217=$R$23,0,""))</f>
        <v/>
      </c>
      <c r="M217" s="278" t="str">
        <f t="shared" ref="M217:M221" si="13">IFERROR(J217+L217,"")</f>
        <v/>
      </c>
    </row>
    <row r="218" spans="1:13" ht="21.5" thickBot="1">
      <c r="A218" s="404"/>
      <c r="B218" s="405"/>
      <c r="C218" s="406"/>
      <c r="D218" s="407"/>
      <c r="E218" s="407"/>
      <c r="F218" s="406"/>
      <c r="G218" s="408"/>
      <c r="H218" s="409"/>
      <c r="I218" s="98"/>
      <c r="J218" s="287">
        <f t="shared" si="11"/>
        <v>0</v>
      </c>
      <c r="K218" s="416"/>
      <c r="L218" s="287" t="str">
        <f t="shared" si="12"/>
        <v/>
      </c>
      <c r="M218" s="278" t="str">
        <f t="shared" si="13"/>
        <v/>
      </c>
    </row>
    <row r="219" spans="1:13" ht="21.5" thickBot="1">
      <c r="A219" s="404"/>
      <c r="B219" s="405"/>
      <c r="C219" s="406"/>
      <c r="D219" s="407"/>
      <c r="E219" s="407"/>
      <c r="F219" s="406"/>
      <c r="G219" s="408"/>
      <c r="H219" s="409"/>
      <c r="I219" s="98"/>
      <c r="J219" s="287">
        <f t="shared" si="11"/>
        <v>0</v>
      </c>
      <c r="K219" s="416"/>
      <c r="L219" s="287" t="str">
        <f t="shared" si="12"/>
        <v/>
      </c>
      <c r="M219" s="278" t="str">
        <f t="shared" si="13"/>
        <v/>
      </c>
    </row>
    <row r="220" spans="1:13" ht="21.5" thickBot="1">
      <c r="A220" s="404"/>
      <c r="B220" s="405"/>
      <c r="C220" s="406"/>
      <c r="D220" s="407"/>
      <c r="E220" s="407"/>
      <c r="F220" s="406"/>
      <c r="G220" s="408"/>
      <c r="H220" s="409"/>
      <c r="I220" s="98"/>
      <c r="J220" s="287">
        <f t="shared" si="11"/>
        <v>0</v>
      </c>
      <c r="K220" s="416"/>
      <c r="L220" s="287" t="str">
        <f t="shared" si="12"/>
        <v/>
      </c>
      <c r="M220" s="278" t="str">
        <f t="shared" si="13"/>
        <v/>
      </c>
    </row>
    <row r="221" spans="1:13" ht="21.5" thickBot="1">
      <c r="A221" s="410"/>
      <c r="B221" s="411"/>
      <c r="C221" s="412"/>
      <c r="D221" s="413"/>
      <c r="E221" s="413"/>
      <c r="F221" s="412"/>
      <c r="G221" s="414"/>
      <c r="H221" s="415"/>
      <c r="I221" s="107"/>
      <c r="J221" s="288">
        <f t="shared" si="11"/>
        <v>0</v>
      </c>
      <c r="K221" s="417"/>
      <c r="L221" s="288" t="str">
        <f t="shared" si="12"/>
        <v/>
      </c>
      <c r="M221" s="289" t="str">
        <f t="shared" si="13"/>
        <v/>
      </c>
    </row>
  </sheetData>
  <sheetProtection sheet="1" objects="1" scenarios="1" formatCells="0" formatColumns="0" formatRows="0" sort="0" autoFilter="0"/>
  <mergeCells count="2">
    <mergeCell ref="A1:B1"/>
    <mergeCell ref="E3:F3"/>
  </mergeCells>
  <conditionalFormatting sqref="C23:C221">
    <cfRule type="expression" dxfId="28" priority="2">
      <formula>B23&lt;&gt;"Salary"</formula>
    </cfRule>
  </conditionalFormatting>
  <conditionalFormatting sqref="D23:H221">
    <cfRule type="expression" dxfId="27" priority="1">
      <formula>$B23&lt;&gt;"Hourly"</formula>
    </cfRule>
  </conditionalFormatting>
  <dataValidations count="5">
    <dataValidation type="list" allowBlank="1" showInputMessage="1" showErrorMessage="1" sqref="B23:B221" xr:uid="{6268AFD5-6343-8349-BAB1-2F483D0BB116}">
      <formula1>$S$22:$S$23</formula1>
    </dataValidation>
    <dataValidation type="list" allowBlank="1" showInputMessage="1" showErrorMessage="1" sqref="G23:G221 H221" xr:uid="{02DA67E5-2751-6B49-A43D-150B625EB712}">
      <formula1>$T$22:$T$122</formula1>
    </dataValidation>
    <dataValidation type="list" allowBlank="1" showInputMessage="1" showErrorMessage="1" sqref="D23:D221" xr:uid="{5B1FAEE0-4547-A14A-8E7E-FB812C133ED7}">
      <formula1>$U$22:$U$61</formula1>
    </dataValidation>
    <dataValidation type="list" allowBlank="1" showInputMessage="1" showErrorMessage="1" sqref="E23:E221" xr:uid="{E87F3C73-55EF-8A46-8922-5E51B2B4759C}">
      <formula1>$V$22:$V$73</formula1>
    </dataValidation>
    <dataValidation type="list" allowBlank="1" showInputMessage="1" showErrorMessage="1" sqref="K23:K221" xr:uid="{850045E8-FE95-1648-9C1E-9A22AFEB54FA}">
      <formula1>$R$22:$R$23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AA34E-9E04-A541-8119-0C488F613D6C}">
  <sheetPr>
    <tabColor rgb="FF173040"/>
  </sheetPr>
  <dimension ref="A1:K206"/>
  <sheetViews>
    <sheetView tabSelected="1" zoomScale="150" zoomScaleNormal="150" workbookViewId="0">
      <pane ySplit="3" topLeftCell="A4" activePane="bottomLeft" state="frozen"/>
      <selection pane="bottomLeft" activeCell="A5" sqref="A5:F5"/>
    </sheetView>
  </sheetViews>
  <sheetFormatPr defaultColWidth="11" defaultRowHeight="15.5"/>
  <cols>
    <col min="1" max="1" width="43.6640625" bestFit="1" customWidth="1"/>
    <col min="2" max="2" width="13.5" bestFit="1" customWidth="1"/>
    <col min="3" max="3" width="13.5" customWidth="1"/>
    <col min="7" max="9" width="13.5" bestFit="1" customWidth="1"/>
    <col min="11" max="11" width="10.83203125" hidden="1" customWidth="1"/>
  </cols>
  <sheetData>
    <row r="1" spans="1:11" s="6" customFormat="1" ht="21.5" thickBot="1">
      <c r="A1" s="502" t="s">
        <v>77</v>
      </c>
      <c r="B1" s="503"/>
      <c r="C1" s="504"/>
      <c r="D1" s="504"/>
      <c r="E1" s="504"/>
      <c r="F1" s="504"/>
      <c r="G1" s="503"/>
      <c r="H1" s="503"/>
      <c r="I1" s="503"/>
      <c r="K1" s="85">
        <v>1</v>
      </c>
    </row>
    <row r="2" spans="1:11" s="6" customFormat="1" ht="18.75" customHeight="1" thickBot="1">
      <c r="A2" s="505"/>
      <c r="B2" s="506" t="s">
        <v>78</v>
      </c>
      <c r="C2" s="440"/>
      <c r="D2" s="507" t="s">
        <v>79</v>
      </c>
      <c r="E2" s="507" t="s">
        <v>80</v>
      </c>
      <c r="F2" s="507" t="s">
        <v>81</v>
      </c>
      <c r="G2" s="509" t="s">
        <v>82</v>
      </c>
      <c r="H2" s="510"/>
      <c r="I2" s="510"/>
      <c r="K2" s="84">
        <v>0.99</v>
      </c>
    </row>
    <row r="3" spans="1:11" s="7" customFormat="1" ht="42" customHeight="1">
      <c r="A3" s="505"/>
      <c r="B3" s="506"/>
      <c r="C3" s="440" t="s">
        <v>83</v>
      </c>
      <c r="D3" s="508"/>
      <c r="E3" s="508"/>
      <c r="F3" s="508"/>
      <c r="G3" s="214" t="s">
        <v>34</v>
      </c>
      <c r="H3" s="2" t="s">
        <v>35</v>
      </c>
      <c r="I3" s="2" t="s">
        <v>36</v>
      </c>
      <c r="K3" s="85">
        <v>0.98</v>
      </c>
    </row>
    <row r="4" spans="1:11" s="6" customFormat="1">
      <c r="A4" s="81" t="s">
        <v>84</v>
      </c>
      <c r="B4" s="44"/>
      <c r="C4" s="37"/>
      <c r="D4" s="353">
        <f>'1-Scenario Assumptions'!B4</f>
        <v>0</v>
      </c>
      <c r="E4" s="354">
        <f>'1-Scenario Assumptions'!B20</f>
        <v>0</v>
      </c>
      <c r="F4" s="355">
        <f>'1-Scenario Assumptions'!B36</f>
        <v>0</v>
      </c>
      <c r="G4" s="45"/>
      <c r="H4" s="32"/>
      <c r="I4" s="32"/>
      <c r="K4" s="84">
        <v>0.97</v>
      </c>
    </row>
    <row r="5" spans="1:11" s="6" customFormat="1">
      <c r="A5" s="82"/>
      <c r="B5" s="48"/>
      <c r="C5" s="48"/>
      <c r="D5" s="78"/>
      <c r="E5" s="78"/>
      <c r="F5" s="78"/>
      <c r="G5" s="213">
        <f>$B5*D5</f>
        <v>0</v>
      </c>
      <c r="H5" s="215">
        <f t="shared" ref="H5:I5" si="0">$B5*E5</f>
        <v>0</v>
      </c>
      <c r="I5" s="216">
        <f t="shared" si="0"/>
        <v>0</v>
      </c>
      <c r="K5" s="85">
        <v>0.96</v>
      </c>
    </row>
    <row r="6" spans="1:11" s="6" customFormat="1">
      <c r="A6" s="82"/>
      <c r="B6" s="48"/>
      <c r="C6" s="48"/>
      <c r="D6" s="78"/>
      <c r="E6" s="78"/>
      <c r="F6" s="78"/>
      <c r="G6" s="213">
        <f t="shared" ref="G6:G20" si="1">$B6*D6</f>
        <v>0</v>
      </c>
      <c r="H6" s="215">
        <f t="shared" ref="H6:H21" si="2">$B6*E6</f>
        <v>0</v>
      </c>
      <c r="I6" s="216">
        <f t="shared" ref="I6:I21" si="3">$B6*F6</f>
        <v>0</v>
      </c>
      <c r="K6" s="84">
        <v>0.95</v>
      </c>
    </row>
    <row r="7" spans="1:11" s="6" customFormat="1">
      <c r="A7" s="82"/>
      <c r="B7" s="48"/>
      <c r="C7" s="48"/>
      <c r="D7" s="78"/>
      <c r="E7" s="78"/>
      <c r="F7" s="78"/>
      <c r="G7" s="213">
        <f t="shared" si="1"/>
        <v>0</v>
      </c>
      <c r="H7" s="215">
        <f t="shared" si="2"/>
        <v>0</v>
      </c>
      <c r="I7" s="216">
        <f t="shared" si="3"/>
        <v>0</v>
      </c>
      <c r="K7" s="85">
        <v>0.94</v>
      </c>
    </row>
    <row r="8" spans="1:11" s="6" customFormat="1">
      <c r="A8" s="82"/>
      <c r="B8" s="48"/>
      <c r="C8" s="48"/>
      <c r="D8" s="78"/>
      <c r="E8" s="78"/>
      <c r="F8" s="78"/>
      <c r="G8" s="213">
        <f t="shared" si="1"/>
        <v>0</v>
      </c>
      <c r="H8" s="215">
        <f t="shared" si="2"/>
        <v>0</v>
      </c>
      <c r="I8" s="216">
        <f t="shared" si="3"/>
        <v>0</v>
      </c>
      <c r="K8" s="84">
        <v>0.93</v>
      </c>
    </row>
    <row r="9" spans="1:11" s="6" customFormat="1">
      <c r="A9" s="82"/>
      <c r="B9" s="48"/>
      <c r="C9" s="48"/>
      <c r="D9" s="78"/>
      <c r="E9" s="78"/>
      <c r="F9" s="78"/>
      <c r="G9" s="213">
        <f t="shared" si="1"/>
        <v>0</v>
      </c>
      <c r="H9" s="215">
        <f t="shared" si="2"/>
        <v>0</v>
      </c>
      <c r="I9" s="216">
        <f t="shared" si="3"/>
        <v>0</v>
      </c>
      <c r="K9" s="85">
        <v>0.92</v>
      </c>
    </row>
    <row r="10" spans="1:11" s="6" customFormat="1">
      <c r="A10" s="82"/>
      <c r="B10" s="48"/>
      <c r="C10" s="48"/>
      <c r="D10" s="78"/>
      <c r="E10" s="78"/>
      <c r="F10" s="78"/>
      <c r="G10" s="213">
        <f t="shared" si="1"/>
        <v>0</v>
      </c>
      <c r="H10" s="215">
        <f t="shared" si="2"/>
        <v>0</v>
      </c>
      <c r="I10" s="216">
        <f t="shared" si="3"/>
        <v>0</v>
      </c>
      <c r="K10" s="84">
        <v>0.91</v>
      </c>
    </row>
    <row r="11" spans="1:11" s="6" customFormat="1">
      <c r="A11" s="82"/>
      <c r="B11" s="48"/>
      <c r="C11" s="48"/>
      <c r="D11" s="78"/>
      <c r="E11" s="78"/>
      <c r="F11" s="78"/>
      <c r="G11" s="213">
        <f t="shared" si="1"/>
        <v>0</v>
      </c>
      <c r="H11" s="215">
        <f t="shared" si="2"/>
        <v>0</v>
      </c>
      <c r="I11" s="216">
        <f t="shared" si="3"/>
        <v>0</v>
      </c>
      <c r="K11" s="85">
        <v>0.9</v>
      </c>
    </row>
    <row r="12" spans="1:11" s="6" customFormat="1">
      <c r="A12" s="82"/>
      <c r="B12" s="48"/>
      <c r="C12" s="48"/>
      <c r="D12" s="78"/>
      <c r="E12" s="78"/>
      <c r="F12" s="78"/>
      <c r="G12" s="213">
        <f t="shared" si="1"/>
        <v>0</v>
      </c>
      <c r="H12" s="215">
        <f t="shared" si="2"/>
        <v>0</v>
      </c>
      <c r="I12" s="216">
        <f t="shared" si="3"/>
        <v>0</v>
      </c>
      <c r="K12" s="84">
        <v>0.89</v>
      </c>
    </row>
    <row r="13" spans="1:11" s="6" customFormat="1">
      <c r="A13" s="82"/>
      <c r="B13" s="48"/>
      <c r="C13" s="48"/>
      <c r="D13" s="78"/>
      <c r="E13" s="78"/>
      <c r="F13" s="78"/>
      <c r="G13" s="213">
        <f t="shared" si="1"/>
        <v>0</v>
      </c>
      <c r="H13" s="215">
        <f t="shared" si="2"/>
        <v>0</v>
      </c>
      <c r="I13" s="216">
        <f t="shared" si="3"/>
        <v>0</v>
      </c>
      <c r="K13" s="85">
        <v>0.88</v>
      </c>
    </row>
    <row r="14" spans="1:11" s="6" customFormat="1">
      <c r="A14" s="82"/>
      <c r="B14" s="48"/>
      <c r="C14" s="48"/>
      <c r="D14" s="78"/>
      <c r="E14" s="78"/>
      <c r="F14" s="78"/>
      <c r="G14" s="213">
        <f t="shared" si="1"/>
        <v>0</v>
      </c>
      <c r="H14" s="215">
        <f t="shared" si="2"/>
        <v>0</v>
      </c>
      <c r="I14" s="216">
        <f t="shared" si="3"/>
        <v>0</v>
      </c>
      <c r="K14" s="84">
        <v>0.87</v>
      </c>
    </row>
    <row r="15" spans="1:11" s="6" customFormat="1">
      <c r="A15" s="82"/>
      <c r="B15" s="48"/>
      <c r="C15" s="48"/>
      <c r="D15" s="78"/>
      <c r="E15" s="78"/>
      <c r="F15" s="78"/>
      <c r="G15" s="213">
        <f t="shared" si="1"/>
        <v>0</v>
      </c>
      <c r="H15" s="215">
        <f t="shared" si="2"/>
        <v>0</v>
      </c>
      <c r="I15" s="216">
        <f t="shared" si="3"/>
        <v>0</v>
      </c>
      <c r="K15" s="85">
        <v>0.86</v>
      </c>
    </row>
    <row r="16" spans="1:11" s="6" customFormat="1">
      <c r="A16" s="82"/>
      <c r="B16" s="48"/>
      <c r="C16" s="48"/>
      <c r="D16" s="78"/>
      <c r="E16" s="78"/>
      <c r="F16" s="78"/>
      <c r="G16" s="213">
        <f t="shared" si="1"/>
        <v>0</v>
      </c>
      <c r="H16" s="215">
        <f t="shared" si="2"/>
        <v>0</v>
      </c>
      <c r="I16" s="216">
        <f t="shared" si="3"/>
        <v>0</v>
      </c>
      <c r="K16" s="84">
        <v>0.85</v>
      </c>
    </row>
    <row r="17" spans="1:11" s="6" customFormat="1">
      <c r="A17" s="82"/>
      <c r="B17" s="48"/>
      <c r="C17" s="48"/>
      <c r="D17" s="78"/>
      <c r="E17" s="78"/>
      <c r="F17" s="78"/>
      <c r="G17" s="213">
        <f t="shared" si="1"/>
        <v>0</v>
      </c>
      <c r="H17" s="215">
        <f t="shared" si="2"/>
        <v>0</v>
      </c>
      <c r="I17" s="216">
        <f t="shared" si="3"/>
        <v>0</v>
      </c>
      <c r="K17" s="85">
        <v>0.84</v>
      </c>
    </row>
    <row r="18" spans="1:11" s="6" customFormat="1">
      <c r="A18" s="82"/>
      <c r="B18" s="48"/>
      <c r="C18" s="48"/>
      <c r="D18" s="78"/>
      <c r="E18" s="78"/>
      <c r="F18" s="78"/>
      <c r="G18" s="213">
        <f t="shared" si="1"/>
        <v>0</v>
      </c>
      <c r="H18" s="215">
        <f t="shared" si="2"/>
        <v>0</v>
      </c>
      <c r="I18" s="216">
        <f t="shared" si="3"/>
        <v>0</v>
      </c>
      <c r="K18" s="84">
        <v>0.83</v>
      </c>
    </row>
    <row r="19" spans="1:11" s="6" customFormat="1">
      <c r="A19" s="82"/>
      <c r="B19" s="48"/>
      <c r="C19" s="48"/>
      <c r="D19" s="78"/>
      <c r="E19" s="78"/>
      <c r="F19" s="78"/>
      <c r="G19" s="213">
        <f t="shared" si="1"/>
        <v>0</v>
      </c>
      <c r="H19" s="215">
        <f t="shared" si="2"/>
        <v>0</v>
      </c>
      <c r="I19" s="216">
        <f t="shared" si="3"/>
        <v>0</v>
      </c>
      <c r="K19" s="85">
        <v>0.82</v>
      </c>
    </row>
    <row r="20" spans="1:11" s="6" customFormat="1">
      <c r="A20" s="82"/>
      <c r="B20" s="48"/>
      <c r="C20" s="48"/>
      <c r="D20" s="78"/>
      <c r="E20" s="78"/>
      <c r="F20" s="78"/>
      <c r="G20" s="213">
        <f t="shared" si="1"/>
        <v>0</v>
      </c>
      <c r="H20" s="215">
        <f t="shared" si="2"/>
        <v>0</v>
      </c>
      <c r="I20" s="216">
        <f t="shared" si="3"/>
        <v>0</v>
      </c>
      <c r="K20" s="84">
        <v>0.81</v>
      </c>
    </row>
    <row r="21" spans="1:11" s="6" customFormat="1">
      <c r="A21" s="82"/>
      <c r="B21" s="48"/>
      <c r="C21" s="48"/>
      <c r="D21" s="78"/>
      <c r="E21" s="78"/>
      <c r="F21" s="78"/>
      <c r="G21" s="213">
        <f>$B21*D21</f>
        <v>0</v>
      </c>
      <c r="H21" s="215">
        <f t="shared" si="2"/>
        <v>0</v>
      </c>
      <c r="I21" s="216">
        <f t="shared" si="3"/>
        <v>0</v>
      </c>
      <c r="K21" s="85">
        <v>0.8</v>
      </c>
    </row>
    <row r="22" spans="1:11" s="6" customFormat="1">
      <c r="A22" s="83" t="s">
        <v>86</v>
      </c>
      <c r="B22" s="70">
        <f>SUM(B5:B21)</f>
        <v>0</v>
      </c>
      <c r="C22" s="47"/>
      <c r="D22" s="47"/>
      <c r="E22" s="46"/>
      <c r="F22" s="71"/>
      <c r="G22" s="79">
        <f>SUM(G5:G21)</f>
        <v>0</v>
      </c>
      <c r="H22" s="80">
        <f t="shared" ref="H22:I22" si="4">SUM(H5:H21)</f>
        <v>0</v>
      </c>
      <c r="I22" s="80">
        <f t="shared" si="4"/>
        <v>0</v>
      </c>
      <c r="K22" s="84">
        <v>0.79</v>
      </c>
    </row>
    <row r="23" spans="1:11" s="6" customFormat="1">
      <c r="A23" s="83"/>
      <c r="B23" s="70"/>
      <c r="C23" s="47"/>
      <c r="D23" s="47"/>
      <c r="E23" s="46"/>
      <c r="F23" s="71"/>
      <c r="G23" s="79"/>
      <c r="H23" s="79"/>
      <c r="I23" s="79"/>
      <c r="K23" s="85">
        <v>0.78</v>
      </c>
    </row>
    <row r="24" spans="1:11" s="6" customFormat="1">
      <c r="A24" s="83" t="s">
        <v>87</v>
      </c>
      <c r="B24" s="70"/>
      <c r="C24" s="47"/>
      <c r="D24" s="47"/>
      <c r="E24" s="46"/>
      <c r="F24" s="71"/>
      <c r="G24" s="79"/>
      <c r="H24" s="79"/>
      <c r="I24" s="79"/>
      <c r="K24" s="84">
        <v>0.77</v>
      </c>
    </row>
    <row r="25" spans="1:11" s="6" customFormat="1">
      <c r="A25" s="82"/>
      <c r="B25" s="48"/>
      <c r="C25" s="48"/>
      <c r="D25" s="78"/>
      <c r="E25" s="78"/>
      <c r="F25" s="78"/>
      <c r="G25" s="213">
        <f>$B25*D25</f>
        <v>0</v>
      </c>
      <c r="H25" s="215">
        <f t="shared" ref="H25" si="5">$B25*E25</f>
        <v>0</v>
      </c>
      <c r="I25" s="216">
        <f t="shared" ref="I25" si="6">$B25*F25</f>
        <v>0</v>
      </c>
      <c r="K25" s="85">
        <v>0.76</v>
      </c>
    </row>
    <row r="26" spans="1:11" s="6" customFormat="1">
      <c r="A26" s="82"/>
      <c r="B26" s="48"/>
      <c r="C26" s="48"/>
      <c r="D26" s="78"/>
      <c r="E26" s="78"/>
      <c r="F26" s="78"/>
      <c r="G26" s="213">
        <f t="shared" ref="G26:G36" si="7">$B26*D26</f>
        <v>0</v>
      </c>
      <c r="H26" s="215">
        <f t="shared" ref="H26:H36" si="8">$B26*E26</f>
        <v>0</v>
      </c>
      <c r="I26" s="216">
        <f t="shared" ref="I26:I36" si="9">$B26*F26</f>
        <v>0</v>
      </c>
      <c r="K26" s="84">
        <v>0.75</v>
      </c>
    </row>
    <row r="27" spans="1:11" s="6" customFormat="1">
      <c r="A27" s="82"/>
      <c r="B27" s="48"/>
      <c r="C27" s="48"/>
      <c r="D27" s="78"/>
      <c r="E27" s="78"/>
      <c r="F27" s="78"/>
      <c r="G27" s="213">
        <f t="shared" si="7"/>
        <v>0</v>
      </c>
      <c r="H27" s="215">
        <f t="shared" si="8"/>
        <v>0</v>
      </c>
      <c r="I27" s="216">
        <f t="shared" si="9"/>
        <v>0</v>
      </c>
      <c r="K27" s="85">
        <v>0.74</v>
      </c>
    </row>
    <row r="28" spans="1:11" s="6" customFormat="1">
      <c r="A28" s="82"/>
      <c r="B28" s="48"/>
      <c r="C28" s="48"/>
      <c r="D28" s="78"/>
      <c r="E28" s="78"/>
      <c r="F28" s="78"/>
      <c r="G28" s="213">
        <f t="shared" si="7"/>
        <v>0</v>
      </c>
      <c r="H28" s="215">
        <f t="shared" si="8"/>
        <v>0</v>
      </c>
      <c r="I28" s="216">
        <f t="shared" si="9"/>
        <v>0</v>
      </c>
      <c r="K28" s="84">
        <v>0.73</v>
      </c>
    </row>
    <row r="29" spans="1:11" s="6" customFormat="1">
      <c r="A29" s="82"/>
      <c r="B29" s="48"/>
      <c r="C29" s="48"/>
      <c r="D29" s="78"/>
      <c r="E29" s="78"/>
      <c r="F29" s="78"/>
      <c r="G29" s="213">
        <f t="shared" si="7"/>
        <v>0</v>
      </c>
      <c r="H29" s="215">
        <f t="shared" si="8"/>
        <v>0</v>
      </c>
      <c r="I29" s="216">
        <f t="shared" si="9"/>
        <v>0</v>
      </c>
      <c r="K29" s="85">
        <v>0.72</v>
      </c>
    </row>
    <row r="30" spans="1:11" s="6" customFormat="1">
      <c r="A30" s="82"/>
      <c r="B30" s="48"/>
      <c r="C30" s="48"/>
      <c r="D30" s="78"/>
      <c r="E30" s="78"/>
      <c r="F30" s="78"/>
      <c r="G30" s="213">
        <f t="shared" si="7"/>
        <v>0</v>
      </c>
      <c r="H30" s="215">
        <f t="shared" si="8"/>
        <v>0</v>
      </c>
      <c r="I30" s="216">
        <f t="shared" si="9"/>
        <v>0</v>
      </c>
      <c r="K30" s="84">
        <v>0.71</v>
      </c>
    </row>
    <row r="31" spans="1:11" s="6" customFormat="1">
      <c r="A31" s="82"/>
      <c r="B31" s="48"/>
      <c r="C31" s="48"/>
      <c r="D31" s="78"/>
      <c r="E31" s="78"/>
      <c r="F31" s="78"/>
      <c r="G31" s="213">
        <f t="shared" si="7"/>
        <v>0</v>
      </c>
      <c r="H31" s="215">
        <f t="shared" si="8"/>
        <v>0</v>
      </c>
      <c r="I31" s="216">
        <f t="shared" si="9"/>
        <v>0</v>
      </c>
      <c r="K31" s="85">
        <v>0.7</v>
      </c>
    </row>
    <row r="32" spans="1:11" s="6" customFormat="1">
      <c r="A32" s="82"/>
      <c r="B32" s="48"/>
      <c r="C32" s="48"/>
      <c r="D32" s="78"/>
      <c r="E32" s="78"/>
      <c r="F32" s="78"/>
      <c r="G32" s="213">
        <f t="shared" si="7"/>
        <v>0</v>
      </c>
      <c r="H32" s="215">
        <f t="shared" si="8"/>
        <v>0</v>
      </c>
      <c r="I32" s="216">
        <f t="shared" si="9"/>
        <v>0</v>
      </c>
      <c r="K32" s="84">
        <v>0.69</v>
      </c>
    </row>
    <row r="33" spans="1:11" s="6" customFormat="1">
      <c r="A33" s="82"/>
      <c r="B33" s="48"/>
      <c r="C33" s="48"/>
      <c r="D33" s="78"/>
      <c r="E33" s="78"/>
      <c r="F33" s="78"/>
      <c r="G33" s="213">
        <f t="shared" si="7"/>
        <v>0</v>
      </c>
      <c r="H33" s="215">
        <f t="shared" si="8"/>
        <v>0</v>
      </c>
      <c r="I33" s="216">
        <f t="shared" si="9"/>
        <v>0</v>
      </c>
      <c r="K33" s="85">
        <v>0.68</v>
      </c>
    </row>
    <row r="34" spans="1:11" s="6" customFormat="1">
      <c r="A34" s="82"/>
      <c r="B34" s="48"/>
      <c r="C34" s="48"/>
      <c r="D34" s="78"/>
      <c r="E34" s="78"/>
      <c r="F34" s="78"/>
      <c r="G34" s="213">
        <f t="shared" si="7"/>
        <v>0</v>
      </c>
      <c r="H34" s="215">
        <f t="shared" si="8"/>
        <v>0</v>
      </c>
      <c r="I34" s="216">
        <f t="shared" si="9"/>
        <v>0</v>
      </c>
      <c r="K34" s="84">
        <v>0.67</v>
      </c>
    </row>
    <row r="35" spans="1:11" s="6" customFormat="1">
      <c r="A35" s="82"/>
      <c r="B35" s="48"/>
      <c r="C35" s="48"/>
      <c r="D35" s="78"/>
      <c r="E35" s="78"/>
      <c r="F35" s="78"/>
      <c r="G35" s="213">
        <f t="shared" si="7"/>
        <v>0</v>
      </c>
      <c r="H35" s="215">
        <f t="shared" si="8"/>
        <v>0</v>
      </c>
      <c r="I35" s="216">
        <f t="shared" si="9"/>
        <v>0</v>
      </c>
      <c r="K35" s="85">
        <v>0.66</v>
      </c>
    </row>
    <row r="36" spans="1:11" s="6" customFormat="1">
      <c r="A36" s="82"/>
      <c r="B36" s="48"/>
      <c r="C36" s="48"/>
      <c r="D36" s="78"/>
      <c r="E36" s="78"/>
      <c r="F36" s="78"/>
      <c r="G36" s="213">
        <f t="shared" si="7"/>
        <v>0</v>
      </c>
      <c r="H36" s="215">
        <f t="shared" si="8"/>
        <v>0</v>
      </c>
      <c r="I36" s="216">
        <f t="shared" si="9"/>
        <v>0</v>
      </c>
      <c r="K36" s="84">
        <v>0.65</v>
      </c>
    </row>
    <row r="37" spans="1:11" s="6" customFormat="1">
      <c r="A37" s="42" t="s">
        <v>88</v>
      </c>
      <c r="B37" s="72">
        <f>SUM(B25:B36)</f>
        <v>0</v>
      </c>
      <c r="C37" s="72"/>
      <c r="G37" s="43">
        <f>SUM(G25:G36)</f>
        <v>0</v>
      </c>
      <c r="H37" s="43">
        <f t="shared" ref="H37:I37" si="10">SUM(H25:H36)</f>
        <v>0</v>
      </c>
      <c r="I37" s="43">
        <f t="shared" si="10"/>
        <v>0</v>
      </c>
      <c r="K37" s="85">
        <v>0.64</v>
      </c>
    </row>
    <row r="38" spans="1:11" s="6" customFormat="1">
      <c r="A38" s="42"/>
      <c r="B38" s="72"/>
      <c r="C38" s="72"/>
      <c r="G38" s="43"/>
      <c r="H38" s="43"/>
      <c r="I38" s="43"/>
      <c r="K38" s="84">
        <v>0.63</v>
      </c>
    </row>
    <row r="39" spans="1:11" s="6" customFormat="1">
      <c r="A39" s="42" t="s">
        <v>89</v>
      </c>
      <c r="B39" s="72"/>
      <c r="C39" s="72"/>
      <c r="G39" s="43"/>
      <c r="H39" s="43"/>
      <c r="I39" s="43"/>
      <c r="K39" s="85">
        <v>0.62</v>
      </c>
    </row>
    <row r="40" spans="1:11" s="6" customFormat="1">
      <c r="A40" s="461"/>
      <c r="B40" s="439"/>
      <c r="C40" s="48"/>
      <c r="D40" s="78"/>
      <c r="E40" s="78"/>
      <c r="F40" s="78"/>
      <c r="G40" s="213">
        <f>$B40*D40</f>
        <v>0</v>
      </c>
      <c r="H40" s="215">
        <f t="shared" ref="H40" si="11">$B40*E40</f>
        <v>0</v>
      </c>
      <c r="I40" s="216">
        <f t="shared" ref="I40" si="12">$B40*F40</f>
        <v>0</v>
      </c>
      <c r="K40" s="84">
        <v>0.61</v>
      </c>
    </row>
    <row r="41" spans="1:11" s="6" customFormat="1">
      <c r="A41" s="438"/>
      <c r="B41" s="439"/>
      <c r="C41" s="48"/>
      <c r="D41" s="78"/>
      <c r="E41" s="78"/>
      <c r="F41" s="78"/>
      <c r="G41" s="213">
        <f>$B41*D41</f>
        <v>0</v>
      </c>
      <c r="H41" s="215">
        <f t="shared" ref="H41:H103" si="13">$B41*E41</f>
        <v>0</v>
      </c>
      <c r="I41" s="216">
        <f t="shared" ref="I41:I103" si="14">$B41*F41</f>
        <v>0</v>
      </c>
      <c r="K41" s="85">
        <v>0.6</v>
      </c>
    </row>
    <row r="42" spans="1:11" s="6" customFormat="1">
      <c r="A42" s="438"/>
      <c r="B42" s="439"/>
      <c r="C42" s="48"/>
      <c r="D42" s="78"/>
      <c r="E42" s="78"/>
      <c r="F42" s="78"/>
      <c r="G42" s="213">
        <f t="shared" ref="G42:G103" si="15">$B42*D42</f>
        <v>0</v>
      </c>
      <c r="H42" s="215">
        <f t="shared" si="13"/>
        <v>0</v>
      </c>
      <c r="I42" s="216">
        <f t="shared" si="14"/>
        <v>0</v>
      </c>
      <c r="K42" s="84">
        <v>0.59</v>
      </c>
    </row>
    <row r="43" spans="1:11" s="6" customFormat="1">
      <c r="A43" s="438"/>
      <c r="B43" s="439"/>
      <c r="C43" s="48"/>
      <c r="D43" s="78"/>
      <c r="E43" s="78"/>
      <c r="F43" s="78"/>
      <c r="G43" s="213">
        <f t="shared" si="15"/>
        <v>0</v>
      </c>
      <c r="H43" s="215">
        <f t="shared" si="13"/>
        <v>0</v>
      </c>
      <c r="I43" s="216">
        <f t="shared" si="14"/>
        <v>0</v>
      </c>
      <c r="K43" s="85">
        <v>0.57999999999999996</v>
      </c>
    </row>
    <row r="44" spans="1:11" s="6" customFormat="1">
      <c r="A44" s="438"/>
      <c r="B44" s="439"/>
      <c r="C44" s="48"/>
      <c r="D44" s="78"/>
      <c r="E44" s="78"/>
      <c r="F44" s="78"/>
      <c r="G44" s="213">
        <f t="shared" si="15"/>
        <v>0</v>
      </c>
      <c r="H44" s="215">
        <f t="shared" si="13"/>
        <v>0</v>
      </c>
      <c r="I44" s="216">
        <f t="shared" si="14"/>
        <v>0</v>
      </c>
      <c r="K44" s="84">
        <v>0.56999999999999995</v>
      </c>
    </row>
    <row r="45" spans="1:11" s="6" customFormat="1">
      <c r="A45" s="438"/>
      <c r="B45" s="439"/>
      <c r="C45" s="48"/>
      <c r="D45" s="78"/>
      <c r="E45" s="78"/>
      <c r="F45" s="78"/>
      <c r="G45" s="213">
        <f t="shared" si="15"/>
        <v>0</v>
      </c>
      <c r="H45" s="215">
        <f t="shared" si="13"/>
        <v>0</v>
      </c>
      <c r="I45" s="216">
        <f t="shared" si="14"/>
        <v>0</v>
      </c>
      <c r="K45" s="85">
        <v>0.56000000000000005</v>
      </c>
    </row>
    <row r="46" spans="1:11" s="6" customFormat="1">
      <c r="A46" s="438"/>
      <c r="B46" s="439"/>
      <c r="C46" s="48"/>
      <c r="D46" s="78"/>
      <c r="E46" s="78"/>
      <c r="F46" s="78"/>
      <c r="G46" s="213">
        <f t="shared" si="15"/>
        <v>0</v>
      </c>
      <c r="H46" s="215">
        <f t="shared" si="13"/>
        <v>0</v>
      </c>
      <c r="I46" s="216">
        <f t="shared" si="14"/>
        <v>0</v>
      </c>
      <c r="K46" s="84">
        <v>0.55000000000000004</v>
      </c>
    </row>
    <row r="47" spans="1:11" s="6" customFormat="1">
      <c r="A47" s="438"/>
      <c r="B47" s="439"/>
      <c r="C47" s="48"/>
      <c r="D47" s="78"/>
      <c r="E47" s="78"/>
      <c r="F47" s="78"/>
      <c r="G47" s="213">
        <f t="shared" si="15"/>
        <v>0</v>
      </c>
      <c r="H47" s="215">
        <f t="shared" si="13"/>
        <v>0</v>
      </c>
      <c r="I47" s="216">
        <f t="shared" si="14"/>
        <v>0</v>
      </c>
      <c r="K47" s="85">
        <v>0.54</v>
      </c>
    </row>
    <row r="48" spans="1:11" s="6" customFormat="1">
      <c r="A48" s="438"/>
      <c r="B48" s="439"/>
      <c r="C48" s="48"/>
      <c r="D48" s="78"/>
      <c r="E48" s="78"/>
      <c r="F48" s="78"/>
      <c r="G48" s="213">
        <f t="shared" si="15"/>
        <v>0</v>
      </c>
      <c r="H48" s="215">
        <f t="shared" si="13"/>
        <v>0</v>
      </c>
      <c r="I48" s="216">
        <f t="shared" si="14"/>
        <v>0</v>
      </c>
      <c r="K48" s="84">
        <v>0.53</v>
      </c>
    </row>
    <row r="49" spans="1:11" s="6" customFormat="1">
      <c r="A49" s="438"/>
      <c r="B49" s="439"/>
      <c r="C49" s="48"/>
      <c r="D49" s="78"/>
      <c r="E49" s="78"/>
      <c r="F49" s="78"/>
      <c r="G49" s="213">
        <f t="shared" si="15"/>
        <v>0</v>
      </c>
      <c r="H49" s="215">
        <f t="shared" si="13"/>
        <v>0</v>
      </c>
      <c r="I49" s="216">
        <f t="shared" si="14"/>
        <v>0</v>
      </c>
      <c r="K49" s="85">
        <v>0.52</v>
      </c>
    </row>
    <row r="50" spans="1:11" s="6" customFormat="1">
      <c r="A50" s="438"/>
      <c r="B50" s="439"/>
      <c r="C50" s="48"/>
      <c r="D50" s="78"/>
      <c r="E50" s="78"/>
      <c r="F50" s="78"/>
      <c r="G50" s="213">
        <f t="shared" si="15"/>
        <v>0</v>
      </c>
      <c r="H50" s="215">
        <f t="shared" si="13"/>
        <v>0</v>
      </c>
      <c r="I50" s="216">
        <f t="shared" si="14"/>
        <v>0</v>
      </c>
      <c r="K50" s="84">
        <v>0.51</v>
      </c>
    </row>
    <row r="51" spans="1:11" s="6" customFormat="1">
      <c r="A51" s="438"/>
      <c r="B51" s="439"/>
      <c r="C51" s="48"/>
      <c r="D51" s="78"/>
      <c r="E51" s="78"/>
      <c r="F51" s="78"/>
      <c r="G51" s="213">
        <f t="shared" si="15"/>
        <v>0</v>
      </c>
      <c r="H51" s="215">
        <f t="shared" si="13"/>
        <v>0</v>
      </c>
      <c r="I51" s="216">
        <f t="shared" si="14"/>
        <v>0</v>
      </c>
      <c r="K51" s="85">
        <v>0.5</v>
      </c>
    </row>
    <row r="52" spans="1:11" s="6" customFormat="1">
      <c r="A52" s="438"/>
      <c r="B52" s="439"/>
      <c r="C52" s="48"/>
      <c r="D52" s="78"/>
      <c r="E52" s="78"/>
      <c r="F52" s="78"/>
      <c r="G52" s="213">
        <f t="shared" si="15"/>
        <v>0</v>
      </c>
      <c r="H52" s="215">
        <f t="shared" si="13"/>
        <v>0</v>
      </c>
      <c r="I52" s="216">
        <f t="shared" si="14"/>
        <v>0</v>
      </c>
      <c r="K52" s="84">
        <v>0.49</v>
      </c>
    </row>
    <row r="53" spans="1:11" s="6" customFormat="1">
      <c r="A53" s="438"/>
      <c r="B53" s="439"/>
      <c r="C53" s="48"/>
      <c r="D53" s="78"/>
      <c r="E53" s="78"/>
      <c r="F53" s="78"/>
      <c r="G53" s="213">
        <f t="shared" si="15"/>
        <v>0</v>
      </c>
      <c r="H53" s="215">
        <f t="shared" si="13"/>
        <v>0</v>
      </c>
      <c r="I53" s="216">
        <f t="shared" si="14"/>
        <v>0</v>
      </c>
      <c r="K53" s="85">
        <v>0.48</v>
      </c>
    </row>
    <row r="54" spans="1:11" s="6" customFormat="1">
      <c r="A54" s="438"/>
      <c r="B54" s="439"/>
      <c r="C54" s="48"/>
      <c r="D54" s="78"/>
      <c r="E54" s="78"/>
      <c r="F54" s="78"/>
      <c r="G54" s="213">
        <f t="shared" si="15"/>
        <v>0</v>
      </c>
      <c r="H54" s="215">
        <f t="shared" si="13"/>
        <v>0</v>
      </c>
      <c r="I54" s="216">
        <f t="shared" si="14"/>
        <v>0</v>
      </c>
      <c r="K54" s="84">
        <v>0.47</v>
      </c>
    </row>
    <row r="55" spans="1:11" s="6" customFormat="1">
      <c r="A55" s="438"/>
      <c r="B55" s="439"/>
      <c r="C55" s="48"/>
      <c r="D55" s="78"/>
      <c r="E55" s="78"/>
      <c r="F55" s="78"/>
      <c r="G55" s="213">
        <f t="shared" si="15"/>
        <v>0</v>
      </c>
      <c r="H55" s="215">
        <f t="shared" si="13"/>
        <v>0</v>
      </c>
      <c r="I55" s="216">
        <f t="shared" si="14"/>
        <v>0</v>
      </c>
      <c r="K55" s="85">
        <v>0.46</v>
      </c>
    </row>
    <row r="56" spans="1:11" s="6" customFormat="1">
      <c r="A56" s="438"/>
      <c r="B56" s="439"/>
      <c r="C56" s="48"/>
      <c r="D56" s="78"/>
      <c r="E56" s="78"/>
      <c r="F56" s="78"/>
      <c r="G56" s="213">
        <f t="shared" si="15"/>
        <v>0</v>
      </c>
      <c r="H56" s="215">
        <f t="shared" si="13"/>
        <v>0</v>
      </c>
      <c r="I56" s="216">
        <f t="shared" si="14"/>
        <v>0</v>
      </c>
      <c r="K56" s="84">
        <v>0.45</v>
      </c>
    </row>
    <row r="57" spans="1:11" s="6" customFormat="1">
      <c r="A57" s="461"/>
      <c r="B57" s="439"/>
      <c r="C57" s="48"/>
      <c r="D57" s="78"/>
      <c r="E57" s="78"/>
      <c r="F57" s="78"/>
      <c r="G57" s="213">
        <f t="shared" si="15"/>
        <v>0</v>
      </c>
      <c r="H57" s="215">
        <f t="shared" si="13"/>
        <v>0</v>
      </c>
      <c r="I57" s="216">
        <f t="shared" si="14"/>
        <v>0</v>
      </c>
      <c r="K57" s="85">
        <v>0.44</v>
      </c>
    </row>
    <row r="58" spans="1:11" s="6" customFormat="1">
      <c r="A58" s="438"/>
      <c r="B58" s="439"/>
      <c r="C58" s="48"/>
      <c r="D58" s="78"/>
      <c r="E58" s="78"/>
      <c r="F58" s="78"/>
      <c r="G58" s="213">
        <f t="shared" si="15"/>
        <v>0</v>
      </c>
      <c r="H58" s="215">
        <f t="shared" si="13"/>
        <v>0</v>
      </c>
      <c r="I58" s="216">
        <f t="shared" si="14"/>
        <v>0</v>
      </c>
      <c r="K58" s="84">
        <v>0.42999999999999899</v>
      </c>
    </row>
    <row r="59" spans="1:11" s="6" customFormat="1">
      <c r="A59" s="438"/>
      <c r="B59" s="439"/>
      <c r="C59" s="48"/>
      <c r="D59" s="78"/>
      <c r="E59" s="78"/>
      <c r="F59" s="78"/>
      <c r="G59" s="213">
        <f t="shared" si="15"/>
        <v>0</v>
      </c>
      <c r="H59" s="215">
        <f t="shared" si="13"/>
        <v>0</v>
      </c>
      <c r="I59" s="216">
        <f t="shared" si="14"/>
        <v>0</v>
      </c>
      <c r="K59" s="85">
        <v>0.41999999999999899</v>
      </c>
    </row>
    <row r="60" spans="1:11" s="6" customFormat="1">
      <c r="A60" s="438"/>
      <c r="B60" s="439"/>
      <c r="C60" s="48"/>
      <c r="D60" s="78"/>
      <c r="E60" s="78"/>
      <c r="F60" s="78"/>
      <c r="G60" s="213">
        <f t="shared" si="15"/>
        <v>0</v>
      </c>
      <c r="H60" s="215">
        <f t="shared" si="13"/>
        <v>0</v>
      </c>
      <c r="I60" s="216">
        <f t="shared" si="14"/>
        <v>0</v>
      </c>
      <c r="K60" s="84">
        <v>0.40999999999999898</v>
      </c>
    </row>
    <row r="61" spans="1:11" s="6" customFormat="1">
      <c r="A61" s="438"/>
      <c r="B61" s="439"/>
      <c r="C61" s="48"/>
      <c r="D61" s="78"/>
      <c r="E61" s="78"/>
      <c r="F61" s="78"/>
      <c r="G61" s="213">
        <f t="shared" si="15"/>
        <v>0</v>
      </c>
      <c r="H61" s="215">
        <f t="shared" si="13"/>
        <v>0</v>
      </c>
      <c r="I61" s="216">
        <f t="shared" si="14"/>
        <v>0</v>
      </c>
      <c r="K61" s="85">
        <v>0.39999999999999902</v>
      </c>
    </row>
    <row r="62" spans="1:11" s="6" customFormat="1">
      <c r="A62" s="461"/>
      <c r="B62" s="439"/>
      <c r="C62" s="48"/>
      <c r="D62" s="78"/>
      <c r="E62" s="78"/>
      <c r="F62" s="78"/>
      <c r="G62" s="213">
        <f t="shared" si="15"/>
        <v>0</v>
      </c>
      <c r="H62" s="215">
        <f t="shared" si="13"/>
        <v>0</v>
      </c>
      <c r="I62" s="216">
        <f t="shared" si="14"/>
        <v>0</v>
      </c>
      <c r="K62" s="84">
        <v>0.38999999999999901</v>
      </c>
    </row>
    <row r="63" spans="1:11" s="6" customFormat="1">
      <c r="A63" s="438"/>
      <c r="B63" s="439"/>
      <c r="C63" s="48"/>
      <c r="D63" s="78"/>
      <c r="E63" s="78"/>
      <c r="F63" s="78"/>
      <c r="G63" s="213">
        <f t="shared" si="15"/>
        <v>0</v>
      </c>
      <c r="H63" s="215">
        <f t="shared" si="13"/>
        <v>0</v>
      </c>
      <c r="I63" s="216">
        <f t="shared" si="14"/>
        <v>0</v>
      </c>
      <c r="K63" s="85">
        <v>0.37999999999999901</v>
      </c>
    </row>
    <row r="64" spans="1:11" s="6" customFormat="1">
      <c r="A64" s="438"/>
      <c r="B64" s="439"/>
      <c r="C64" s="48"/>
      <c r="D64" s="78"/>
      <c r="E64" s="78"/>
      <c r="F64" s="78"/>
      <c r="G64" s="213">
        <f t="shared" si="15"/>
        <v>0</v>
      </c>
      <c r="H64" s="215">
        <f t="shared" si="13"/>
        <v>0</v>
      </c>
      <c r="I64" s="216">
        <f t="shared" si="14"/>
        <v>0</v>
      </c>
      <c r="K64" s="84">
        <v>0.369999999999999</v>
      </c>
    </row>
    <row r="65" spans="1:11" s="6" customFormat="1">
      <c r="A65" s="438"/>
      <c r="B65" s="439"/>
      <c r="C65" s="48"/>
      <c r="D65" s="78"/>
      <c r="E65" s="78"/>
      <c r="F65" s="78"/>
      <c r="G65" s="213">
        <f t="shared" si="15"/>
        <v>0</v>
      </c>
      <c r="H65" s="215">
        <f t="shared" si="13"/>
        <v>0</v>
      </c>
      <c r="I65" s="216">
        <f t="shared" si="14"/>
        <v>0</v>
      </c>
      <c r="K65" s="85">
        <v>0.35999999999999899</v>
      </c>
    </row>
    <row r="66" spans="1:11" s="6" customFormat="1">
      <c r="A66" s="438"/>
      <c r="B66" s="439"/>
      <c r="C66" s="48"/>
      <c r="D66" s="78"/>
      <c r="E66" s="78"/>
      <c r="F66" s="78"/>
      <c r="G66" s="213">
        <f t="shared" si="15"/>
        <v>0</v>
      </c>
      <c r="H66" s="215">
        <f t="shared" si="13"/>
        <v>0</v>
      </c>
      <c r="I66" s="216">
        <f t="shared" si="14"/>
        <v>0</v>
      </c>
      <c r="K66" s="84">
        <v>0.34999999999999898</v>
      </c>
    </row>
    <row r="67" spans="1:11" s="6" customFormat="1">
      <c r="A67" s="461"/>
      <c r="B67" s="439"/>
      <c r="C67" s="48"/>
      <c r="D67" s="78"/>
      <c r="E67" s="78"/>
      <c r="F67" s="78"/>
      <c r="G67" s="213">
        <f t="shared" si="15"/>
        <v>0</v>
      </c>
      <c r="H67" s="215">
        <f t="shared" si="13"/>
        <v>0</v>
      </c>
      <c r="I67" s="216">
        <f t="shared" si="14"/>
        <v>0</v>
      </c>
      <c r="K67" s="85">
        <v>0.33999999999999903</v>
      </c>
    </row>
    <row r="68" spans="1:11" s="6" customFormat="1">
      <c r="A68" s="438"/>
      <c r="B68" s="439"/>
      <c r="C68" s="48"/>
      <c r="D68" s="78"/>
      <c r="E68" s="78"/>
      <c r="F68" s="78"/>
      <c r="G68" s="213">
        <f t="shared" si="15"/>
        <v>0</v>
      </c>
      <c r="H68" s="215">
        <f t="shared" si="13"/>
        <v>0</v>
      </c>
      <c r="I68" s="216">
        <f t="shared" si="14"/>
        <v>0</v>
      </c>
      <c r="K68" s="84">
        <v>0.32999999999999902</v>
      </c>
    </row>
    <row r="69" spans="1:11" s="6" customFormat="1">
      <c r="A69" s="438"/>
      <c r="B69" s="439"/>
      <c r="C69" s="48"/>
      <c r="D69" s="78"/>
      <c r="E69" s="78"/>
      <c r="F69" s="78"/>
      <c r="G69" s="213">
        <f t="shared" si="15"/>
        <v>0</v>
      </c>
      <c r="H69" s="215">
        <f t="shared" si="13"/>
        <v>0</v>
      </c>
      <c r="I69" s="216">
        <f t="shared" si="14"/>
        <v>0</v>
      </c>
      <c r="K69" s="85">
        <v>0.31999999999999901</v>
      </c>
    </row>
    <row r="70" spans="1:11" s="6" customFormat="1">
      <c r="A70" s="438"/>
      <c r="B70" s="439"/>
      <c r="C70" s="48"/>
      <c r="D70" s="78"/>
      <c r="E70" s="78"/>
      <c r="F70" s="78"/>
      <c r="G70" s="213">
        <f t="shared" si="15"/>
        <v>0</v>
      </c>
      <c r="H70" s="215">
        <f t="shared" si="13"/>
        <v>0</v>
      </c>
      <c r="I70" s="216">
        <f t="shared" si="14"/>
        <v>0</v>
      </c>
      <c r="K70" s="84">
        <v>0.309999999999999</v>
      </c>
    </row>
    <row r="71" spans="1:11" s="6" customFormat="1">
      <c r="A71" s="438"/>
      <c r="B71" s="439"/>
      <c r="C71" s="48"/>
      <c r="D71" s="78"/>
      <c r="E71" s="78"/>
      <c r="F71" s="78"/>
      <c r="G71" s="213">
        <f t="shared" si="15"/>
        <v>0</v>
      </c>
      <c r="H71" s="215">
        <f t="shared" si="13"/>
        <v>0</v>
      </c>
      <c r="I71" s="216">
        <f t="shared" si="14"/>
        <v>0</v>
      </c>
      <c r="K71" s="85">
        <v>0.29999999999999899</v>
      </c>
    </row>
    <row r="72" spans="1:11" s="6" customFormat="1">
      <c r="A72" s="438"/>
      <c r="B72" s="439"/>
      <c r="C72" s="48"/>
      <c r="D72" s="78"/>
      <c r="E72" s="78"/>
      <c r="F72" s="78"/>
      <c r="G72" s="213">
        <f t="shared" si="15"/>
        <v>0</v>
      </c>
      <c r="H72" s="215">
        <f t="shared" si="13"/>
        <v>0</v>
      </c>
      <c r="I72" s="216">
        <f t="shared" si="14"/>
        <v>0</v>
      </c>
      <c r="K72" s="84">
        <v>0.28999999999999898</v>
      </c>
    </row>
    <row r="73" spans="1:11" s="6" customFormat="1">
      <c r="A73" s="438"/>
      <c r="B73" s="439"/>
      <c r="C73" s="48"/>
      <c r="D73" s="78"/>
      <c r="E73" s="78"/>
      <c r="F73" s="78"/>
      <c r="G73" s="213">
        <f t="shared" si="15"/>
        <v>0</v>
      </c>
      <c r="H73" s="215">
        <f t="shared" si="13"/>
        <v>0</v>
      </c>
      <c r="I73" s="216">
        <f t="shared" si="14"/>
        <v>0</v>
      </c>
      <c r="K73" s="85">
        <v>0.27999999999999903</v>
      </c>
    </row>
    <row r="74" spans="1:11" s="6" customFormat="1">
      <c r="A74" s="438"/>
      <c r="B74" s="439"/>
      <c r="C74" s="48"/>
      <c r="D74" s="78"/>
      <c r="E74" s="78"/>
      <c r="F74" s="78"/>
      <c r="G74" s="213">
        <f t="shared" si="15"/>
        <v>0</v>
      </c>
      <c r="H74" s="215">
        <f t="shared" si="13"/>
        <v>0</v>
      </c>
      <c r="I74" s="216">
        <f t="shared" si="14"/>
        <v>0</v>
      </c>
      <c r="K74" s="84">
        <v>0.26999999999999902</v>
      </c>
    </row>
    <row r="75" spans="1:11" s="6" customFormat="1">
      <c r="A75" s="438"/>
      <c r="B75" s="439"/>
      <c r="C75" s="48"/>
      <c r="D75" s="78"/>
      <c r="E75" s="78"/>
      <c r="F75" s="78"/>
      <c r="G75" s="213">
        <f t="shared" si="15"/>
        <v>0</v>
      </c>
      <c r="H75" s="215">
        <f t="shared" si="13"/>
        <v>0</v>
      </c>
      <c r="I75" s="216">
        <f t="shared" si="14"/>
        <v>0</v>
      </c>
      <c r="K75" s="85">
        <v>0.25999999999999901</v>
      </c>
    </row>
    <row r="76" spans="1:11" s="6" customFormat="1">
      <c r="A76" s="438"/>
      <c r="B76" s="439"/>
      <c r="C76" s="48"/>
      <c r="D76" s="78"/>
      <c r="E76" s="78"/>
      <c r="F76" s="78"/>
      <c r="G76" s="213">
        <f t="shared" si="15"/>
        <v>0</v>
      </c>
      <c r="H76" s="215">
        <f t="shared" si="13"/>
        <v>0</v>
      </c>
      <c r="I76" s="216">
        <f t="shared" si="14"/>
        <v>0</v>
      </c>
      <c r="K76" s="84">
        <v>0.249999999999999</v>
      </c>
    </row>
    <row r="77" spans="1:11" s="6" customFormat="1">
      <c r="A77" s="438"/>
      <c r="B77" s="439"/>
      <c r="C77" s="48"/>
      <c r="D77" s="78"/>
      <c r="E77" s="78"/>
      <c r="F77" s="78"/>
      <c r="G77" s="213">
        <f t="shared" si="15"/>
        <v>0</v>
      </c>
      <c r="H77" s="215">
        <f t="shared" si="13"/>
        <v>0</v>
      </c>
      <c r="I77" s="216">
        <f t="shared" si="14"/>
        <v>0</v>
      </c>
      <c r="K77" s="85">
        <v>0.23999999999999899</v>
      </c>
    </row>
    <row r="78" spans="1:11" s="6" customFormat="1">
      <c r="A78" s="438"/>
      <c r="B78" s="439"/>
      <c r="C78" s="48"/>
      <c r="D78" s="78"/>
      <c r="E78" s="78"/>
      <c r="F78" s="78"/>
      <c r="G78" s="213">
        <f t="shared" si="15"/>
        <v>0</v>
      </c>
      <c r="H78" s="215">
        <f t="shared" si="13"/>
        <v>0</v>
      </c>
      <c r="I78" s="216">
        <f t="shared" si="14"/>
        <v>0</v>
      </c>
      <c r="K78" s="84">
        <v>0.22999999999999901</v>
      </c>
    </row>
    <row r="79" spans="1:11" s="6" customFormat="1">
      <c r="A79" s="438"/>
      <c r="B79" s="439"/>
      <c r="C79" s="48"/>
      <c r="D79" s="78"/>
      <c r="E79" s="78"/>
      <c r="F79" s="78"/>
      <c r="G79" s="213">
        <f t="shared" si="15"/>
        <v>0</v>
      </c>
      <c r="H79" s="215">
        <f t="shared" si="13"/>
        <v>0</v>
      </c>
      <c r="I79" s="216">
        <f t="shared" si="14"/>
        <v>0</v>
      </c>
      <c r="K79" s="85">
        <v>0.219999999999999</v>
      </c>
    </row>
    <row r="80" spans="1:11" s="6" customFormat="1">
      <c r="A80" s="438"/>
      <c r="B80" s="439"/>
      <c r="C80" s="48"/>
      <c r="D80" s="78"/>
      <c r="E80" s="78"/>
      <c r="F80" s="78"/>
      <c r="G80" s="213">
        <f t="shared" si="15"/>
        <v>0</v>
      </c>
      <c r="H80" s="215">
        <f t="shared" si="13"/>
        <v>0</v>
      </c>
      <c r="I80" s="216">
        <f t="shared" si="14"/>
        <v>0</v>
      </c>
      <c r="K80" s="84">
        <v>0.20999999999999899</v>
      </c>
    </row>
    <row r="81" spans="1:11" s="6" customFormat="1">
      <c r="A81" s="438"/>
      <c r="B81" s="439"/>
      <c r="C81" s="48"/>
      <c r="D81" s="78"/>
      <c r="E81" s="78"/>
      <c r="F81" s="78"/>
      <c r="G81" s="213">
        <f t="shared" si="15"/>
        <v>0</v>
      </c>
      <c r="H81" s="215">
        <f t="shared" si="13"/>
        <v>0</v>
      </c>
      <c r="I81" s="216">
        <f t="shared" si="14"/>
        <v>0</v>
      </c>
      <c r="K81" s="85">
        <v>0.19999999999999901</v>
      </c>
    </row>
    <row r="82" spans="1:11" s="6" customFormat="1">
      <c r="A82" s="438"/>
      <c r="B82" s="439"/>
      <c r="C82" s="48"/>
      <c r="D82" s="78"/>
      <c r="E82" s="78"/>
      <c r="F82" s="78"/>
      <c r="G82" s="213">
        <f t="shared" si="15"/>
        <v>0</v>
      </c>
      <c r="H82" s="215">
        <f t="shared" si="13"/>
        <v>0</v>
      </c>
      <c r="I82" s="216">
        <f t="shared" si="14"/>
        <v>0</v>
      </c>
      <c r="K82" s="84">
        <v>0.189999999999999</v>
      </c>
    </row>
    <row r="83" spans="1:11" s="6" customFormat="1">
      <c r="A83" s="438"/>
      <c r="B83" s="439"/>
      <c r="C83" s="48"/>
      <c r="D83" s="78"/>
      <c r="E83" s="78"/>
      <c r="F83" s="78"/>
      <c r="G83" s="213">
        <f t="shared" si="15"/>
        <v>0</v>
      </c>
      <c r="H83" s="215">
        <f t="shared" si="13"/>
        <v>0</v>
      </c>
      <c r="I83" s="216">
        <f t="shared" si="14"/>
        <v>0</v>
      </c>
      <c r="K83" s="85">
        <v>0.17999999999999899</v>
      </c>
    </row>
    <row r="84" spans="1:11" s="6" customFormat="1">
      <c r="A84" s="438"/>
      <c r="B84" s="439"/>
      <c r="C84" s="48"/>
      <c r="D84" s="78"/>
      <c r="E84" s="78"/>
      <c r="F84" s="78"/>
      <c r="G84" s="213">
        <f t="shared" si="15"/>
        <v>0</v>
      </c>
      <c r="H84" s="215">
        <f t="shared" si="13"/>
        <v>0</v>
      </c>
      <c r="I84" s="216">
        <f t="shared" si="14"/>
        <v>0</v>
      </c>
      <c r="K84" s="84">
        <v>0.16999999999999901</v>
      </c>
    </row>
    <row r="85" spans="1:11" s="6" customFormat="1">
      <c r="A85" s="438"/>
      <c r="B85" s="439"/>
      <c r="C85" s="48"/>
      <c r="D85" s="78"/>
      <c r="E85" s="78"/>
      <c r="F85" s="78"/>
      <c r="G85" s="213">
        <f t="shared" si="15"/>
        <v>0</v>
      </c>
      <c r="H85" s="215">
        <f t="shared" si="13"/>
        <v>0</v>
      </c>
      <c r="I85" s="216">
        <f t="shared" si="14"/>
        <v>0</v>
      </c>
      <c r="K85" s="85">
        <v>0.159999999999999</v>
      </c>
    </row>
    <row r="86" spans="1:11" s="6" customFormat="1">
      <c r="A86" s="438"/>
      <c r="B86" s="439"/>
      <c r="C86" s="48"/>
      <c r="D86" s="78"/>
      <c r="E86" s="78"/>
      <c r="F86" s="78"/>
      <c r="G86" s="213">
        <f t="shared" si="15"/>
        <v>0</v>
      </c>
      <c r="H86" s="215">
        <f t="shared" si="13"/>
        <v>0</v>
      </c>
      <c r="I86" s="216">
        <f t="shared" si="14"/>
        <v>0</v>
      </c>
      <c r="K86" s="84">
        <v>0.149999999999999</v>
      </c>
    </row>
    <row r="87" spans="1:11" s="6" customFormat="1">
      <c r="A87" s="438"/>
      <c r="B87" s="439"/>
      <c r="C87" s="48"/>
      <c r="D87" s="78"/>
      <c r="E87" s="78"/>
      <c r="F87" s="78"/>
      <c r="G87" s="213">
        <f t="shared" si="15"/>
        <v>0</v>
      </c>
      <c r="H87" s="215">
        <f t="shared" si="13"/>
        <v>0</v>
      </c>
      <c r="I87" s="216">
        <f t="shared" si="14"/>
        <v>0</v>
      </c>
      <c r="K87" s="85">
        <v>0.13999999999999899</v>
      </c>
    </row>
    <row r="88" spans="1:11" s="6" customFormat="1">
      <c r="A88" s="438"/>
      <c r="B88" s="439"/>
      <c r="C88" s="48"/>
      <c r="D88" s="78"/>
      <c r="E88" s="78"/>
      <c r="F88" s="78"/>
      <c r="G88" s="213">
        <f t="shared" si="15"/>
        <v>0</v>
      </c>
      <c r="H88" s="215">
        <f t="shared" si="13"/>
        <v>0</v>
      </c>
      <c r="I88" s="216">
        <f t="shared" si="14"/>
        <v>0</v>
      </c>
      <c r="K88" s="84">
        <v>0.12999999999999901</v>
      </c>
    </row>
    <row r="89" spans="1:11" s="6" customFormat="1">
      <c r="A89" s="438"/>
      <c r="B89" s="439"/>
      <c r="C89" s="48"/>
      <c r="D89" s="78"/>
      <c r="E89" s="78"/>
      <c r="F89" s="78"/>
      <c r="G89" s="213">
        <f t="shared" si="15"/>
        <v>0</v>
      </c>
      <c r="H89" s="215">
        <f t="shared" si="13"/>
        <v>0</v>
      </c>
      <c r="I89" s="216">
        <f t="shared" si="14"/>
        <v>0</v>
      </c>
      <c r="K89" s="85">
        <v>0.119999999999999</v>
      </c>
    </row>
    <row r="90" spans="1:11" s="6" customFormat="1">
      <c r="A90" s="438"/>
      <c r="B90" s="439"/>
      <c r="C90" s="48"/>
      <c r="D90" s="78"/>
      <c r="E90" s="78"/>
      <c r="F90" s="78"/>
      <c r="G90" s="213">
        <f t="shared" si="15"/>
        <v>0</v>
      </c>
      <c r="H90" s="215">
        <f t="shared" si="13"/>
        <v>0</v>
      </c>
      <c r="I90" s="216">
        <f t="shared" si="14"/>
        <v>0</v>
      </c>
      <c r="K90" s="84">
        <v>0.109999999999999</v>
      </c>
    </row>
    <row r="91" spans="1:11" s="6" customFormat="1">
      <c r="A91" s="438"/>
      <c r="B91" s="439"/>
      <c r="C91" s="48"/>
      <c r="D91" s="78"/>
      <c r="E91" s="78"/>
      <c r="F91" s="78"/>
      <c r="G91" s="213">
        <f t="shared" si="15"/>
        <v>0</v>
      </c>
      <c r="H91" s="215">
        <f t="shared" si="13"/>
        <v>0</v>
      </c>
      <c r="I91" s="216">
        <f t="shared" si="14"/>
        <v>0</v>
      </c>
      <c r="K91" s="85">
        <v>9.9999999999999006E-2</v>
      </c>
    </row>
    <row r="92" spans="1:11" s="6" customFormat="1">
      <c r="A92" s="438"/>
      <c r="B92" s="439"/>
      <c r="C92" s="48"/>
      <c r="D92" s="78"/>
      <c r="E92" s="78"/>
      <c r="F92" s="78"/>
      <c r="G92" s="213">
        <f t="shared" si="15"/>
        <v>0</v>
      </c>
      <c r="H92" s="215">
        <f t="shared" si="13"/>
        <v>0</v>
      </c>
      <c r="I92" s="216">
        <f t="shared" si="14"/>
        <v>0</v>
      </c>
      <c r="K92" s="84">
        <v>8.9999999999998997E-2</v>
      </c>
    </row>
    <row r="93" spans="1:11" s="6" customFormat="1">
      <c r="A93" s="438"/>
      <c r="B93" s="439"/>
      <c r="C93" s="48"/>
      <c r="D93" s="78"/>
      <c r="E93" s="78"/>
      <c r="F93" s="78"/>
      <c r="G93" s="213">
        <f t="shared" si="15"/>
        <v>0</v>
      </c>
      <c r="H93" s="215">
        <f t="shared" si="13"/>
        <v>0</v>
      </c>
      <c r="I93" s="216">
        <f t="shared" si="14"/>
        <v>0</v>
      </c>
      <c r="K93" s="85">
        <v>7.9999999999999002E-2</v>
      </c>
    </row>
    <row r="94" spans="1:11" s="6" customFormat="1">
      <c r="A94" s="438"/>
      <c r="B94" s="439"/>
      <c r="C94" s="48"/>
      <c r="D94" s="78"/>
      <c r="E94" s="78"/>
      <c r="F94" s="78"/>
      <c r="G94" s="213">
        <f t="shared" si="15"/>
        <v>0</v>
      </c>
      <c r="H94" s="215">
        <f t="shared" si="13"/>
        <v>0</v>
      </c>
      <c r="I94" s="216">
        <f t="shared" si="14"/>
        <v>0</v>
      </c>
      <c r="K94" s="84">
        <v>6.9999999999998994E-2</v>
      </c>
    </row>
    <row r="95" spans="1:11" s="6" customFormat="1">
      <c r="A95" s="438"/>
      <c r="B95" s="439"/>
      <c r="C95" s="48"/>
      <c r="D95" s="78"/>
      <c r="E95" s="78"/>
      <c r="F95" s="78"/>
      <c r="G95" s="213">
        <f t="shared" si="15"/>
        <v>0</v>
      </c>
      <c r="H95" s="215">
        <f t="shared" si="13"/>
        <v>0</v>
      </c>
      <c r="I95" s="216">
        <f t="shared" si="14"/>
        <v>0</v>
      </c>
      <c r="K95" s="85">
        <v>5.9999999999999103E-2</v>
      </c>
    </row>
    <row r="96" spans="1:11" s="6" customFormat="1">
      <c r="A96" s="438"/>
      <c r="B96" s="439"/>
      <c r="C96" s="48"/>
      <c r="D96" s="78"/>
      <c r="E96" s="78"/>
      <c r="F96" s="78"/>
      <c r="G96" s="213">
        <f t="shared" si="15"/>
        <v>0</v>
      </c>
      <c r="H96" s="215">
        <f t="shared" si="13"/>
        <v>0</v>
      </c>
      <c r="I96" s="216">
        <f t="shared" si="14"/>
        <v>0</v>
      </c>
      <c r="K96" s="84">
        <v>4.9999999999998997E-2</v>
      </c>
    </row>
    <row r="97" spans="1:11" s="6" customFormat="1">
      <c r="A97" s="438"/>
      <c r="B97" s="439"/>
      <c r="C97" s="48"/>
      <c r="D97" s="78"/>
      <c r="E97" s="78"/>
      <c r="F97" s="78"/>
      <c r="G97" s="213">
        <f t="shared" si="15"/>
        <v>0</v>
      </c>
      <c r="H97" s="215">
        <f t="shared" si="13"/>
        <v>0</v>
      </c>
      <c r="I97" s="216">
        <f t="shared" si="14"/>
        <v>0</v>
      </c>
      <c r="K97" s="85">
        <v>3.9999999999999002E-2</v>
      </c>
    </row>
    <row r="98" spans="1:11" s="6" customFormat="1">
      <c r="A98" s="438"/>
      <c r="B98" s="439"/>
      <c r="C98" s="48"/>
      <c r="D98" s="78"/>
      <c r="E98" s="78"/>
      <c r="F98" s="78"/>
      <c r="G98" s="213">
        <f t="shared" si="15"/>
        <v>0</v>
      </c>
      <c r="H98" s="215">
        <f t="shared" si="13"/>
        <v>0</v>
      </c>
      <c r="I98" s="216">
        <f t="shared" si="14"/>
        <v>0</v>
      </c>
      <c r="K98" s="85">
        <v>2.9999999999999E-2</v>
      </c>
    </row>
    <row r="99" spans="1:11" s="6" customFormat="1">
      <c r="A99" s="438"/>
      <c r="B99" s="439"/>
      <c r="C99" s="48"/>
      <c r="D99" s="78"/>
      <c r="E99" s="78"/>
      <c r="F99" s="78"/>
      <c r="G99" s="213">
        <f t="shared" si="15"/>
        <v>0</v>
      </c>
      <c r="H99" s="215">
        <f t="shared" si="13"/>
        <v>0</v>
      </c>
      <c r="I99" s="216">
        <f t="shared" si="14"/>
        <v>0</v>
      </c>
      <c r="K99" s="84">
        <v>1.9999999999999001E-2</v>
      </c>
    </row>
    <row r="100" spans="1:11" s="6" customFormat="1">
      <c r="A100" s="438"/>
      <c r="B100" s="439"/>
      <c r="C100" s="48"/>
      <c r="D100" s="78"/>
      <c r="E100" s="78"/>
      <c r="F100" s="78"/>
      <c r="G100" s="213">
        <f t="shared" si="15"/>
        <v>0</v>
      </c>
      <c r="H100" s="215">
        <f t="shared" si="13"/>
        <v>0</v>
      </c>
      <c r="I100" s="216">
        <f t="shared" si="14"/>
        <v>0</v>
      </c>
      <c r="K100" s="85">
        <v>9.9999999999990097E-3</v>
      </c>
    </row>
    <row r="101" spans="1:11" s="6" customFormat="1">
      <c r="A101" s="438"/>
      <c r="B101" s="439"/>
      <c r="C101" s="48"/>
      <c r="D101" s="78"/>
      <c r="E101" s="78"/>
      <c r="F101" s="78"/>
      <c r="G101" s="213">
        <f t="shared" si="15"/>
        <v>0</v>
      </c>
      <c r="H101" s="215">
        <f t="shared" si="13"/>
        <v>0</v>
      </c>
      <c r="I101" s="216">
        <f t="shared" si="14"/>
        <v>0</v>
      </c>
      <c r="K101" s="85">
        <v>0</v>
      </c>
    </row>
    <row r="102" spans="1:11" s="6" customFormat="1">
      <c r="A102" s="438"/>
      <c r="B102" s="439"/>
      <c r="C102" s="48"/>
      <c r="D102" s="78"/>
      <c r="E102" s="78"/>
      <c r="F102" s="78"/>
      <c r="G102" s="213">
        <f t="shared" si="15"/>
        <v>0</v>
      </c>
      <c r="H102" s="215">
        <f t="shared" si="13"/>
        <v>0</v>
      </c>
      <c r="I102" s="216">
        <f t="shared" si="14"/>
        <v>0</v>
      </c>
      <c r="K102" s="84">
        <v>1.01</v>
      </c>
    </row>
    <row r="103" spans="1:11" s="6" customFormat="1">
      <c r="A103" s="438"/>
      <c r="B103" s="439"/>
      <c r="C103" s="48"/>
      <c r="D103" s="78"/>
      <c r="E103" s="78"/>
      <c r="F103" s="78"/>
      <c r="G103" s="213">
        <f t="shared" si="15"/>
        <v>0</v>
      </c>
      <c r="H103" s="215">
        <f t="shared" si="13"/>
        <v>0</v>
      </c>
      <c r="I103" s="216">
        <f t="shared" si="14"/>
        <v>0</v>
      </c>
      <c r="K103" s="84">
        <v>1.02</v>
      </c>
    </row>
    <row r="104" spans="1:11" s="6" customFormat="1" ht="18.5">
      <c r="A104" s="124" t="s">
        <v>90</v>
      </c>
      <c r="B104" s="125">
        <f>SUM(B40:B103)</f>
        <v>0</v>
      </c>
      <c r="C104" s="125"/>
      <c r="D104" s="126"/>
      <c r="E104" s="126"/>
      <c r="F104" s="126"/>
      <c r="G104" s="127">
        <f>SUM(G40:G103)</f>
        <v>0</v>
      </c>
      <c r="H104" s="127">
        <f>SUM(H40:H103)</f>
        <v>0</v>
      </c>
      <c r="I104" s="128">
        <f>SUM(I40:I103)</f>
        <v>0</v>
      </c>
      <c r="K104" s="84">
        <v>1.03</v>
      </c>
    </row>
    <row r="105" spans="1:11">
      <c r="K105" s="84">
        <v>1.04</v>
      </c>
    </row>
    <row r="106" spans="1:11" ht="18.5">
      <c r="A106" s="91" t="s">
        <v>91</v>
      </c>
      <c r="B106" s="92">
        <f>SUM(B22,B37,B104)</f>
        <v>0</v>
      </c>
      <c r="C106" s="92"/>
      <c r="D106" s="93"/>
      <c r="E106" s="93"/>
      <c r="F106" s="93"/>
      <c r="G106" s="92">
        <f>SUM(G22,G37,G104)</f>
        <v>0</v>
      </c>
      <c r="H106" s="92">
        <f>SUM(H22,H37,H104)</f>
        <v>0</v>
      </c>
      <c r="I106" s="92">
        <f>SUM(I22,I37,I104)</f>
        <v>0</v>
      </c>
      <c r="K106" s="84">
        <v>1.05</v>
      </c>
    </row>
    <row r="107" spans="1:11">
      <c r="K107" s="84">
        <v>1.06</v>
      </c>
    </row>
    <row r="108" spans="1:11">
      <c r="K108" s="84">
        <v>1.07</v>
      </c>
    </row>
    <row r="109" spans="1:11">
      <c r="K109" s="84">
        <v>1.08</v>
      </c>
    </row>
    <row r="110" spans="1:11">
      <c r="K110" s="84">
        <v>1.0900000000000001</v>
      </c>
    </row>
    <row r="111" spans="1:11">
      <c r="K111" s="84">
        <v>1.1000000000000001</v>
      </c>
    </row>
    <row r="112" spans="1:11">
      <c r="K112" s="84">
        <v>1.1100000000000001</v>
      </c>
    </row>
    <row r="113" spans="11:11">
      <c r="K113" s="84">
        <v>1.1200000000000001</v>
      </c>
    </row>
    <row r="114" spans="11:11">
      <c r="K114" s="84">
        <v>1.1299999999999999</v>
      </c>
    </row>
    <row r="115" spans="11:11">
      <c r="K115" s="84">
        <v>1.1399999999999999</v>
      </c>
    </row>
    <row r="116" spans="11:11">
      <c r="K116" s="84">
        <v>1.1499999999999999</v>
      </c>
    </row>
    <row r="117" spans="11:11">
      <c r="K117" s="84">
        <v>1.1599999999999999</v>
      </c>
    </row>
    <row r="118" spans="11:11">
      <c r="K118" s="84">
        <v>1.17</v>
      </c>
    </row>
    <row r="119" spans="11:11">
      <c r="K119" s="84">
        <v>1.18</v>
      </c>
    </row>
    <row r="120" spans="11:11">
      <c r="K120" s="84">
        <v>1.19</v>
      </c>
    </row>
    <row r="121" spans="11:11">
      <c r="K121" s="84">
        <v>1.2</v>
      </c>
    </row>
    <row r="122" spans="11:11">
      <c r="K122" s="84">
        <v>1.21</v>
      </c>
    </row>
    <row r="123" spans="11:11">
      <c r="K123" s="84">
        <v>1.22</v>
      </c>
    </row>
    <row r="124" spans="11:11">
      <c r="K124" s="84">
        <v>1.23</v>
      </c>
    </row>
    <row r="125" spans="11:11">
      <c r="K125" s="84">
        <v>1.24</v>
      </c>
    </row>
    <row r="126" spans="11:11">
      <c r="K126" s="84">
        <v>1.25</v>
      </c>
    </row>
    <row r="127" spans="11:11">
      <c r="K127" s="84">
        <v>1.26</v>
      </c>
    </row>
    <row r="128" spans="11:11">
      <c r="K128" s="84">
        <v>1.27</v>
      </c>
    </row>
    <row r="129" spans="11:11">
      <c r="K129" s="84">
        <v>1.28</v>
      </c>
    </row>
    <row r="130" spans="11:11">
      <c r="K130" s="84">
        <v>1.29</v>
      </c>
    </row>
    <row r="131" spans="11:11">
      <c r="K131" s="84">
        <v>1.3</v>
      </c>
    </row>
    <row r="132" spans="11:11">
      <c r="K132" s="84">
        <v>1.31</v>
      </c>
    </row>
    <row r="133" spans="11:11">
      <c r="K133" s="84">
        <v>1.32</v>
      </c>
    </row>
    <row r="134" spans="11:11">
      <c r="K134" s="84">
        <v>1.33</v>
      </c>
    </row>
    <row r="135" spans="11:11">
      <c r="K135" s="84">
        <v>1.34</v>
      </c>
    </row>
    <row r="136" spans="11:11">
      <c r="K136" s="84">
        <v>1.35</v>
      </c>
    </row>
    <row r="137" spans="11:11">
      <c r="K137" s="84">
        <v>1.36</v>
      </c>
    </row>
    <row r="138" spans="11:11">
      <c r="K138" s="84">
        <v>1.37</v>
      </c>
    </row>
    <row r="139" spans="11:11">
      <c r="K139" s="84">
        <v>1.38</v>
      </c>
    </row>
    <row r="140" spans="11:11">
      <c r="K140" s="84">
        <v>1.39</v>
      </c>
    </row>
    <row r="141" spans="11:11">
      <c r="K141" s="84">
        <v>1.4</v>
      </c>
    </row>
    <row r="142" spans="11:11">
      <c r="K142" s="84">
        <v>1.41</v>
      </c>
    </row>
    <row r="143" spans="11:11">
      <c r="K143" s="84">
        <v>1.42</v>
      </c>
    </row>
    <row r="144" spans="11:11">
      <c r="K144" s="84">
        <v>1.43</v>
      </c>
    </row>
    <row r="145" spans="11:11">
      <c r="K145" s="84">
        <v>1.44</v>
      </c>
    </row>
    <row r="146" spans="11:11">
      <c r="K146" s="84">
        <v>1.45</v>
      </c>
    </row>
    <row r="147" spans="11:11">
      <c r="K147" s="84">
        <v>1.46</v>
      </c>
    </row>
    <row r="148" spans="11:11">
      <c r="K148" s="84">
        <v>1.47</v>
      </c>
    </row>
    <row r="149" spans="11:11">
      <c r="K149" s="84">
        <v>1.48</v>
      </c>
    </row>
    <row r="150" spans="11:11">
      <c r="K150" s="84">
        <v>1.49</v>
      </c>
    </row>
    <row r="151" spans="11:11">
      <c r="K151" s="84">
        <v>1.5</v>
      </c>
    </row>
    <row r="152" spans="11:11">
      <c r="K152" s="84">
        <v>1.51</v>
      </c>
    </row>
    <row r="153" spans="11:11">
      <c r="K153" s="84">
        <v>1.52</v>
      </c>
    </row>
    <row r="154" spans="11:11">
      <c r="K154" s="84">
        <v>1.53</v>
      </c>
    </row>
    <row r="155" spans="11:11">
      <c r="K155" s="84">
        <v>1.54</v>
      </c>
    </row>
    <row r="156" spans="11:11">
      <c r="K156" s="84">
        <v>1.55</v>
      </c>
    </row>
    <row r="157" spans="11:11">
      <c r="K157" s="84">
        <v>1.56</v>
      </c>
    </row>
    <row r="158" spans="11:11">
      <c r="K158" s="84">
        <v>1.57</v>
      </c>
    </row>
    <row r="159" spans="11:11">
      <c r="K159" s="84">
        <v>1.58</v>
      </c>
    </row>
    <row r="160" spans="11:11">
      <c r="K160" s="84">
        <v>1.59</v>
      </c>
    </row>
    <row r="161" spans="11:11">
      <c r="K161" s="84">
        <v>1.6</v>
      </c>
    </row>
    <row r="162" spans="11:11">
      <c r="K162" s="84">
        <v>1.61</v>
      </c>
    </row>
    <row r="163" spans="11:11">
      <c r="K163" s="84">
        <v>1.62</v>
      </c>
    </row>
    <row r="164" spans="11:11">
      <c r="K164" s="84">
        <v>1.63</v>
      </c>
    </row>
    <row r="165" spans="11:11">
      <c r="K165" s="84">
        <v>1.64</v>
      </c>
    </row>
    <row r="166" spans="11:11">
      <c r="K166" s="84">
        <v>1.65</v>
      </c>
    </row>
    <row r="167" spans="11:11">
      <c r="K167" s="84">
        <v>1.66</v>
      </c>
    </row>
    <row r="168" spans="11:11">
      <c r="K168" s="84">
        <v>1.67</v>
      </c>
    </row>
    <row r="169" spans="11:11">
      <c r="K169" s="84">
        <v>1.68</v>
      </c>
    </row>
    <row r="170" spans="11:11">
      <c r="K170" s="84">
        <v>1.69</v>
      </c>
    </row>
    <row r="171" spans="11:11">
      <c r="K171" s="84">
        <v>1.7</v>
      </c>
    </row>
    <row r="172" spans="11:11">
      <c r="K172" s="84">
        <v>1.71</v>
      </c>
    </row>
    <row r="173" spans="11:11">
      <c r="K173" s="84">
        <v>1.72</v>
      </c>
    </row>
    <row r="174" spans="11:11">
      <c r="K174" s="84">
        <v>1.73</v>
      </c>
    </row>
    <row r="175" spans="11:11">
      <c r="K175" s="84">
        <v>1.74</v>
      </c>
    </row>
    <row r="176" spans="11:11">
      <c r="K176" s="84">
        <v>1.75</v>
      </c>
    </row>
    <row r="177" spans="11:11">
      <c r="K177" s="84">
        <v>1.76</v>
      </c>
    </row>
    <row r="178" spans="11:11">
      <c r="K178" s="84">
        <v>1.77</v>
      </c>
    </row>
    <row r="179" spans="11:11">
      <c r="K179" s="84">
        <v>1.78</v>
      </c>
    </row>
    <row r="180" spans="11:11">
      <c r="K180" s="84">
        <v>1.79</v>
      </c>
    </row>
    <row r="181" spans="11:11">
      <c r="K181" s="84">
        <v>1.8</v>
      </c>
    </row>
    <row r="182" spans="11:11">
      <c r="K182" s="84">
        <v>1.81</v>
      </c>
    </row>
    <row r="183" spans="11:11">
      <c r="K183" s="84">
        <v>1.82</v>
      </c>
    </row>
    <row r="184" spans="11:11">
      <c r="K184" s="84">
        <v>1.83</v>
      </c>
    </row>
    <row r="185" spans="11:11">
      <c r="K185" s="84">
        <v>1.84</v>
      </c>
    </row>
    <row r="186" spans="11:11">
      <c r="K186" s="84">
        <v>1.85</v>
      </c>
    </row>
    <row r="187" spans="11:11">
      <c r="K187" s="84">
        <v>1.86</v>
      </c>
    </row>
    <row r="188" spans="11:11">
      <c r="K188" s="84">
        <v>1.87</v>
      </c>
    </row>
    <row r="189" spans="11:11">
      <c r="K189" s="84">
        <v>1.88</v>
      </c>
    </row>
    <row r="190" spans="11:11">
      <c r="K190" s="84">
        <v>1.89</v>
      </c>
    </row>
    <row r="191" spans="11:11">
      <c r="K191" s="84">
        <v>1.9</v>
      </c>
    </row>
    <row r="192" spans="11:11">
      <c r="K192" s="84">
        <v>1.91</v>
      </c>
    </row>
    <row r="193" spans="11:11">
      <c r="K193" s="84">
        <v>1.92</v>
      </c>
    </row>
    <row r="194" spans="11:11">
      <c r="K194" s="84">
        <v>1.93</v>
      </c>
    </row>
    <row r="195" spans="11:11">
      <c r="K195" s="84">
        <v>1.94</v>
      </c>
    </row>
    <row r="196" spans="11:11">
      <c r="K196" s="84">
        <v>1.95</v>
      </c>
    </row>
    <row r="197" spans="11:11">
      <c r="K197" s="84">
        <v>1.96</v>
      </c>
    </row>
    <row r="198" spans="11:11">
      <c r="K198" s="84">
        <v>1.97</v>
      </c>
    </row>
    <row r="199" spans="11:11">
      <c r="K199" s="84">
        <v>1.98</v>
      </c>
    </row>
    <row r="200" spans="11:11">
      <c r="K200" s="84">
        <v>1.99</v>
      </c>
    </row>
    <row r="201" spans="11:11">
      <c r="K201" s="84">
        <v>2</v>
      </c>
    </row>
    <row r="202" spans="11:11">
      <c r="K202" s="84"/>
    </row>
    <row r="203" spans="11:11">
      <c r="K203" s="84" t="s">
        <v>85</v>
      </c>
    </row>
    <row r="204" spans="11:11">
      <c r="K204" s="84"/>
    </row>
    <row r="205" spans="11:11">
      <c r="K205" s="84"/>
    </row>
    <row r="206" spans="11:11">
      <c r="K206" s="84"/>
    </row>
  </sheetData>
  <sheetProtection sheet="1" formatCells="0" formatColumns="0" formatRows="0" sort="0" autoFilter="0"/>
  <mergeCells count="7">
    <mergeCell ref="A1:I1"/>
    <mergeCell ref="A2:A3"/>
    <mergeCell ref="B2:B3"/>
    <mergeCell ref="D2:D3"/>
    <mergeCell ref="E2:E3"/>
    <mergeCell ref="F2:F3"/>
    <mergeCell ref="G2:I2"/>
  </mergeCells>
  <dataValidations count="4">
    <dataValidation allowBlank="1" showInputMessage="1" sqref="A1:A3 K102:K206 G2:I4 J1:J104 L1:XFD104 G22:I24 G37:I39 G104:I104 K2 K96 K4 K6 K8 K10 K12 K14 K16 K18 K20 K22 K24 K26 K28 K30 K32 K34 K36 K38 K40 K42 K44 K46 K48 K50 K52 K54 K56 K58 K60 K62 K64 K66 K68 K70 K72 K74 K76 K78 K80 K82 K84 K86 K88 K90 K92 K94 K99 B2:B104 C2:C4 C22:C24 C37:C39 C104" xr:uid="{99303020-14F2-5B4B-8025-8346D5A2FEE4}"/>
    <dataValidation type="list" allowBlank="1" showInputMessage="1" showErrorMessage="1" sqref="D5:F21 D25:F36 D40:F103" xr:uid="{9443428B-6CB5-F04D-899F-D5395D6E313C}">
      <formula1>$K$1:$K$201</formula1>
    </dataValidation>
    <dataValidation type="custom" allowBlank="1" showInputMessage="1" sqref="G5:I21 G40:I103 G25:I36" xr:uid="{4440DA6A-CE06-DE43-92FC-43C70D7AAB56}">
      <formula1>IF(#REF!=#REF!,B5*D5,"")</formula1>
    </dataValidation>
    <dataValidation type="list" allowBlank="1" showInputMessage="1" sqref="C5:C21 C25:C36 C40:C103" xr:uid="{24F5470A-17A8-424F-9570-ACEE9A8A3441}">
      <formula1>$K$203:$K$204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73040"/>
  </sheetPr>
  <dimension ref="A1:DA225"/>
  <sheetViews>
    <sheetView zoomScale="150" zoomScaleNormal="150" workbookViewId="0">
      <pane ySplit="9" topLeftCell="A35" activePane="bottomLeft" state="frozen"/>
      <selection activeCell="A8" sqref="A8"/>
      <selection pane="bottomLeft" activeCell="A42" sqref="A42"/>
    </sheetView>
  </sheetViews>
  <sheetFormatPr defaultColWidth="7.6640625" defaultRowHeight="15.5"/>
  <cols>
    <col min="1" max="1" width="45.83203125" style="1" bestFit="1" customWidth="1"/>
    <col min="2" max="3" width="13.6640625" style="1" customWidth="1"/>
    <col min="4" max="4" width="13.1640625" style="1" customWidth="1"/>
    <col min="5" max="5" width="14.1640625" style="1" customWidth="1"/>
    <col min="6" max="6" width="16.83203125" style="1" customWidth="1"/>
    <col min="7" max="7" width="14.6640625" style="1" customWidth="1"/>
    <col min="8" max="10" width="13.6640625" style="1" customWidth="1"/>
    <col min="11" max="11" width="3.33203125" style="444" customWidth="1"/>
    <col min="12" max="13" width="11.1640625" style="6" hidden="1" customWidth="1"/>
    <col min="14" max="14" width="17.5" style="6" customWidth="1"/>
    <col min="15" max="15" width="17.1640625" style="6" customWidth="1"/>
    <col min="16" max="16384" width="7.6640625" style="6"/>
  </cols>
  <sheetData>
    <row r="1" spans="1:105" ht="16" hidden="1" thickBot="1">
      <c r="B1" s="8" t="s">
        <v>92</v>
      </c>
      <c r="C1" s="9"/>
      <c r="D1" s="9" t="s">
        <v>93</v>
      </c>
      <c r="E1" s="9"/>
      <c r="F1" s="9" t="s">
        <v>94</v>
      </c>
      <c r="G1" s="77">
        <v>0.01</v>
      </c>
      <c r="H1" s="77">
        <v>0.02</v>
      </c>
      <c r="I1" s="77">
        <v>0.03</v>
      </c>
      <c r="J1" s="77">
        <v>0.04</v>
      </c>
      <c r="K1" s="443"/>
      <c r="L1" s="77">
        <v>0.06</v>
      </c>
      <c r="M1" s="77"/>
      <c r="N1" s="77">
        <v>7.0000000000000007E-2</v>
      </c>
      <c r="O1" s="77">
        <v>0.08</v>
      </c>
      <c r="P1" s="77">
        <v>0.11</v>
      </c>
      <c r="Q1" s="77">
        <v>0.12</v>
      </c>
      <c r="R1" s="77">
        <v>0.13</v>
      </c>
      <c r="S1" s="77">
        <v>0.14000000000000001</v>
      </c>
      <c r="T1" s="77">
        <v>0.15</v>
      </c>
      <c r="U1" s="77">
        <v>0.16</v>
      </c>
      <c r="V1" s="77">
        <v>0.17</v>
      </c>
      <c r="W1" s="77">
        <v>0.18</v>
      </c>
      <c r="X1" s="77">
        <v>0.19</v>
      </c>
      <c r="Y1" s="77">
        <v>0.2</v>
      </c>
      <c r="Z1" s="77">
        <v>0.21</v>
      </c>
      <c r="AA1" s="77">
        <v>0.22</v>
      </c>
      <c r="AB1" s="77">
        <v>0.23</v>
      </c>
      <c r="AC1" s="77">
        <v>0.24</v>
      </c>
      <c r="AD1" s="77">
        <v>0.25</v>
      </c>
      <c r="AE1" s="77">
        <v>0.26</v>
      </c>
      <c r="AF1" s="77">
        <v>0.27</v>
      </c>
      <c r="AG1" s="77">
        <v>0.28000000000000003</v>
      </c>
      <c r="AH1" s="77">
        <v>0.28999999999999998</v>
      </c>
      <c r="AI1" s="77">
        <v>0.3</v>
      </c>
      <c r="AJ1" s="77">
        <v>0.31</v>
      </c>
      <c r="AK1" s="77">
        <v>0.32</v>
      </c>
      <c r="AL1" s="77">
        <v>0.33</v>
      </c>
      <c r="AM1" s="77">
        <v>0.34</v>
      </c>
      <c r="AN1" s="77">
        <v>0.35</v>
      </c>
      <c r="AO1" s="77">
        <v>0.36</v>
      </c>
      <c r="AP1" s="77">
        <v>0.37</v>
      </c>
      <c r="AQ1" s="77">
        <v>0.38</v>
      </c>
      <c r="AR1" s="77">
        <v>0.39</v>
      </c>
      <c r="AS1" s="77">
        <v>0.4</v>
      </c>
      <c r="AT1" s="77">
        <v>0.41</v>
      </c>
      <c r="AU1" s="77">
        <v>0.42</v>
      </c>
      <c r="AV1" s="77">
        <v>0.43</v>
      </c>
      <c r="AW1" s="77">
        <v>0.44</v>
      </c>
      <c r="AX1" s="77">
        <v>0.45</v>
      </c>
      <c r="AY1" s="77">
        <v>0.46</v>
      </c>
      <c r="AZ1" s="77">
        <v>0.47</v>
      </c>
      <c r="BA1" s="77">
        <v>0.48</v>
      </c>
      <c r="BB1" s="77">
        <v>0.49</v>
      </c>
      <c r="BC1" s="77">
        <v>0.5</v>
      </c>
      <c r="BD1" s="77">
        <v>0.51</v>
      </c>
      <c r="BE1" s="77">
        <v>0.52</v>
      </c>
      <c r="BF1" s="77">
        <v>0.53</v>
      </c>
      <c r="BG1" s="77">
        <v>0.54</v>
      </c>
      <c r="BH1" s="77">
        <v>0.55000000000000004</v>
      </c>
      <c r="BI1" s="77">
        <v>0.56000000000000005</v>
      </c>
      <c r="BJ1" s="77">
        <v>0.56999999999999995</v>
      </c>
      <c r="BK1" s="77">
        <v>0.57999999999999996</v>
      </c>
      <c r="BL1" s="77">
        <v>0.59</v>
      </c>
      <c r="BM1" s="77">
        <v>0.6</v>
      </c>
      <c r="BN1" s="77">
        <v>0.61</v>
      </c>
      <c r="BO1" s="77">
        <v>0.62</v>
      </c>
      <c r="BP1" s="77">
        <v>0.63</v>
      </c>
      <c r="BQ1" s="77">
        <v>0.64</v>
      </c>
      <c r="BR1" s="77">
        <v>0.65</v>
      </c>
      <c r="BS1" s="77">
        <v>0.66</v>
      </c>
      <c r="BT1" s="77">
        <v>0.67</v>
      </c>
      <c r="BU1" s="77">
        <v>0.68</v>
      </c>
      <c r="BV1" s="77">
        <v>0.69</v>
      </c>
      <c r="BW1" s="77">
        <v>0.7</v>
      </c>
      <c r="BX1" s="77">
        <v>0.71</v>
      </c>
      <c r="BY1" s="77">
        <v>0.72</v>
      </c>
      <c r="BZ1" s="77">
        <v>0.73</v>
      </c>
      <c r="CA1" s="77">
        <v>0.74</v>
      </c>
      <c r="CB1" s="77">
        <v>0.75</v>
      </c>
      <c r="CC1" s="77">
        <v>0.76</v>
      </c>
      <c r="CD1" s="77">
        <v>0.77</v>
      </c>
      <c r="CE1" s="77">
        <v>0.78</v>
      </c>
      <c r="CF1" s="77">
        <v>0.79</v>
      </c>
      <c r="CG1" s="77">
        <v>0.8</v>
      </c>
      <c r="CH1" s="77">
        <v>0.81</v>
      </c>
      <c r="CI1" s="77">
        <v>0.82</v>
      </c>
      <c r="CJ1" s="77">
        <v>0.83</v>
      </c>
      <c r="CK1" s="77">
        <v>0.84</v>
      </c>
      <c r="CL1" s="77">
        <v>0.85</v>
      </c>
      <c r="CM1" s="77">
        <v>0.86</v>
      </c>
      <c r="CN1" s="77">
        <v>0.87</v>
      </c>
      <c r="CO1" s="77">
        <v>0.88</v>
      </c>
      <c r="CP1" s="77">
        <v>0.89</v>
      </c>
      <c r="CQ1" s="77">
        <v>0.9</v>
      </c>
      <c r="CR1" s="77">
        <v>0.91</v>
      </c>
      <c r="CS1" s="77">
        <v>0.92</v>
      </c>
      <c r="CT1" s="77">
        <v>0.93</v>
      </c>
      <c r="CU1" s="77">
        <v>0.94</v>
      </c>
      <c r="CV1" s="77">
        <v>0.95</v>
      </c>
      <c r="CW1" s="77">
        <v>0.96</v>
      </c>
      <c r="CX1" s="77">
        <v>0.97</v>
      </c>
      <c r="CY1" s="77">
        <v>0.98</v>
      </c>
      <c r="CZ1" s="77">
        <v>0.99</v>
      </c>
      <c r="DA1" s="77">
        <v>1</v>
      </c>
    </row>
    <row r="2" spans="1:105" ht="16" hidden="1" thickBot="1">
      <c r="B2" s="10"/>
    </row>
    <row r="3" spans="1:105" ht="16" hidden="1" thickBot="1">
      <c r="B3" s="10" t="s">
        <v>95</v>
      </c>
      <c r="D3" s="25" t="s">
        <v>96</v>
      </c>
      <c r="E3" s="25"/>
      <c r="F3" s="1" t="s">
        <v>97</v>
      </c>
    </row>
    <row r="4" spans="1:105" ht="16" hidden="1" thickBot="1">
      <c r="B4" s="11">
        <v>0.5</v>
      </c>
      <c r="C4" s="442"/>
      <c r="D4" s="25" t="s">
        <v>98</v>
      </c>
      <c r="E4" s="25"/>
      <c r="F4" s="1" t="s">
        <v>99</v>
      </c>
    </row>
    <row r="5" spans="1:105" ht="16" hidden="1" thickBot="1">
      <c r="B5" s="11">
        <v>0.75</v>
      </c>
      <c r="C5" s="442"/>
    </row>
    <row r="6" spans="1:105" ht="16" hidden="1" thickBot="1">
      <c r="B6" s="11">
        <v>1</v>
      </c>
      <c r="C6" s="442"/>
    </row>
    <row r="7" spans="1:105" ht="21.5" thickBot="1">
      <c r="A7" s="502" t="s">
        <v>100</v>
      </c>
      <c r="B7" s="503"/>
      <c r="C7" s="503"/>
      <c r="D7" s="503"/>
      <c r="E7" s="503"/>
      <c r="F7" s="503"/>
      <c r="G7" s="503"/>
      <c r="H7" s="503"/>
      <c r="I7" s="503"/>
      <c r="J7" s="503"/>
      <c r="K7" s="445"/>
    </row>
    <row r="8" spans="1:105" ht="18.75" customHeight="1" thickBot="1">
      <c r="A8" s="505"/>
      <c r="B8" s="512" t="s">
        <v>78</v>
      </c>
      <c r="C8" s="441"/>
      <c r="D8" s="512" t="s">
        <v>101</v>
      </c>
      <c r="E8" s="513" t="s">
        <v>102</v>
      </c>
      <c r="F8" s="512" t="s">
        <v>103</v>
      </c>
      <c r="G8" s="512" t="s">
        <v>104</v>
      </c>
      <c r="H8" s="510" t="s">
        <v>105</v>
      </c>
      <c r="I8" s="510"/>
      <c r="J8" s="510"/>
      <c r="K8" s="446"/>
      <c r="L8" s="6" t="s">
        <v>106</v>
      </c>
      <c r="M8" s="6" t="s">
        <v>107</v>
      </c>
      <c r="N8" s="511" t="s">
        <v>108</v>
      </c>
      <c r="O8" s="511" t="s">
        <v>109</v>
      </c>
    </row>
    <row r="9" spans="1:105" s="7" customFormat="1" ht="42" customHeight="1">
      <c r="A9" s="505"/>
      <c r="B9" s="512"/>
      <c r="C9" s="441" t="s">
        <v>110</v>
      </c>
      <c r="D9" s="512"/>
      <c r="E9" s="512"/>
      <c r="F9" s="512"/>
      <c r="G9" s="512"/>
      <c r="H9" s="2" t="s">
        <v>111</v>
      </c>
      <c r="I9" s="2" t="s">
        <v>112</v>
      </c>
      <c r="J9" s="2" t="s">
        <v>113</v>
      </c>
      <c r="K9" s="446"/>
      <c r="N9" s="511"/>
      <c r="O9" s="511"/>
    </row>
    <row r="10" spans="1:105" s="7" customFormat="1" ht="16" customHeight="1">
      <c r="A10" s="27" t="s">
        <v>114</v>
      </c>
      <c r="B10" s="28"/>
      <c r="C10" s="28"/>
      <c r="D10" s="28"/>
      <c r="E10" s="28"/>
      <c r="F10" s="28"/>
      <c r="G10" s="28"/>
      <c r="H10" s="28"/>
      <c r="I10" s="28"/>
      <c r="J10" s="28"/>
      <c r="K10" s="447"/>
    </row>
    <row r="11" spans="1:105" ht="16.5" customHeight="1">
      <c r="A11" s="26"/>
      <c r="B11" s="12"/>
      <c r="C11" s="12"/>
      <c r="D11" s="24"/>
      <c r="E11" s="13"/>
      <c r="F11" s="13"/>
      <c r="G11" s="14"/>
      <c r="H11" s="5">
        <f>IF($D11=$D$3,$B11*$E11,IF($D11=$D$4,(IF($G11=$B$6,$B11,IF($G11=$B$5,$B11,IF($G11=$B$4,$B11,IF($G11=$B$3,$G$3,0))))),$G$3))</f>
        <v>0</v>
      </c>
      <c r="I11" s="4">
        <f>IF($D11=$D$3,(AVERAGE($H11,$J11)),IF($D11=$D$4,(IF($G11=$B$6,$B11,IF($G11=$B$5,$B11,IF($G11=$B$4,0,IF($G11=$B$3,0,0))))),$G$3))</f>
        <v>0</v>
      </c>
      <c r="J11" s="3">
        <f>IF($D11=$D$3,$B11*$F11,IF($D11=$D$4,(IF($G11=$B$6,$B11,IF($G11=$B$5,0,IF($G11=$B$4,0,IF($G11=$B$3,0,0))))),$G$3))</f>
        <v>0</v>
      </c>
      <c r="K11" s="448"/>
      <c r="L11" s="449" t="str">
        <f t="shared" ref="L11:L22" si="0">IFERROR(B11/B$76,"")</f>
        <v/>
      </c>
      <c r="M11" s="449" t="str">
        <f>IFERROR((B11-J11)/B11,"")</f>
        <v/>
      </c>
      <c r="N11" s="450" t="str">
        <f>IF(L11="","",IF(L11=0,"",IF(L11&lt;10.01%,"LOW RELIANCE",IF(L11&lt;25.01%,"MODERATE RELIANCE","HIGH RELIANCE"))))</f>
        <v/>
      </c>
      <c r="O11" s="450" t="str">
        <f>IF(M11="","",IF(M11&lt;10.01%,"LOW RISK",IF(M11&lt;25.01%,"MODERATE RISK","HIGH RISK")))</f>
        <v/>
      </c>
    </row>
    <row r="12" spans="1:105" ht="16.5" customHeight="1">
      <c r="A12" s="462"/>
      <c r="B12" s="12"/>
      <c r="C12" s="12"/>
      <c r="D12" s="12"/>
      <c r="E12" s="13"/>
      <c r="F12" s="13"/>
      <c r="G12" s="14"/>
      <c r="H12" s="5">
        <f t="shared" ref="H12:H38" si="1">IF($D12=$D$3,$B12*$E12,IF($D12=$D$4,(IF($G12=$B$6,$B12,IF($G12=$B$5,$B12,IF($G12=$B$4,$B12,IF($G12=$B$3,$G$3,0))))),$G$3))</f>
        <v>0</v>
      </c>
      <c r="I12" s="4">
        <f t="shared" ref="I12:I38" si="2">IF($D12=$D$3,(AVERAGE($H12,$J12)),IF($D12=$D$4,(IF($G12=$B$6,$B12,IF($G12=$B$5,$B12,IF($G12=$B$4,0,IF($G12=$B$3,0,0))))),$G$3))</f>
        <v>0</v>
      </c>
      <c r="J12" s="3">
        <f t="shared" ref="J12:J38" si="3">IF($D12=$D$3,$B12*$F12,IF($D12=$D$4,(IF($G12=$B$6,$B12,IF($G12=$B$5,0,IF($G12=$B$4,0,IF($G12=$B$3,0,0))))),$G$3))</f>
        <v>0</v>
      </c>
      <c r="K12" s="448"/>
      <c r="L12" s="449" t="str">
        <f t="shared" si="0"/>
        <v/>
      </c>
      <c r="M12" s="449" t="str">
        <f t="shared" ref="M12:M38" si="4">IFERROR((B12-J12)/B12,"")</f>
        <v/>
      </c>
      <c r="N12" s="450" t="str">
        <f t="shared" ref="N12:N38" si="5">IF(L12="","",IF(L12=0,"",IF(L12&lt;10.01%,"LOW RELIANCE",IF(L12&lt;25.01%,"MODERATE RELIANCE","HIGH RELIANCE"))))</f>
        <v/>
      </c>
      <c r="O12" s="450" t="str">
        <f t="shared" ref="O12:O38" si="6">IF(M12="","",IF(M12&lt;10.01%,"LOW RISK",IF(M12&lt;25.01%,"MODERATE RISK","HIGH RISK")))</f>
        <v/>
      </c>
    </row>
    <row r="13" spans="1:105" ht="16.5" customHeight="1">
      <c r="A13" s="26"/>
      <c r="B13" s="12"/>
      <c r="C13" s="12"/>
      <c r="D13" s="12"/>
      <c r="E13" s="13"/>
      <c r="F13" s="13"/>
      <c r="G13" s="14"/>
      <c r="H13" s="5">
        <f t="shared" si="1"/>
        <v>0</v>
      </c>
      <c r="I13" s="4">
        <f t="shared" si="2"/>
        <v>0</v>
      </c>
      <c r="J13" s="3">
        <f t="shared" si="3"/>
        <v>0</v>
      </c>
      <c r="K13" s="448"/>
      <c r="L13" s="449" t="str">
        <f t="shared" si="0"/>
        <v/>
      </c>
      <c r="M13" s="449" t="str">
        <f t="shared" si="4"/>
        <v/>
      </c>
      <c r="N13" s="450" t="str">
        <f t="shared" si="5"/>
        <v/>
      </c>
      <c r="O13" s="450" t="str">
        <f t="shared" si="6"/>
        <v/>
      </c>
    </row>
    <row r="14" spans="1:105" ht="16.5" customHeight="1">
      <c r="A14" s="26"/>
      <c r="B14" s="12"/>
      <c r="C14" s="12"/>
      <c r="D14" s="12"/>
      <c r="E14" s="13"/>
      <c r="F14" s="13"/>
      <c r="G14" s="14"/>
      <c r="H14" s="5">
        <f t="shared" si="1"/>
        <v>0</v>
      </c>
      <c r="I14" s="4">
        <f t="shared" si="2"/>
        <v>0</v>
      </c>
      <c r="J14" s="3">
        <f t="shared" si="3"/>
        <v>0</v>
      </c>
      <c r="K14" s="448"/>
      <c r="L14" s="449" t="str">
        <f t="shared" si="0"/>
        <v/>
      </c>
      <c r="M14" s="449" t="str">
        <f t="shared" si="4"/>
        <v/>
      </c>
      <c r="N14" s="450" t="str">
        <f t="shared" si="5"/>
        <v/>
      </c>
      <c r="O14" s="450" t="str">
        <f t="shared" si="6"/>
        <v/>
      </c>
    </row>
    <row r="15" spans="1:105" ht="16.5" customHeight="1">
      <c r="A15" s="26"/>
      <c r="B15" s="12"/>
      <c r="C15" s="12"/>
      <c r="D15" s="12"/>
      <c r="E15" s="13"/>
      <c r="F15" s="13"/>
      <c r="G15" s="14"/>
      <c r="H15" s="5">
        <f t="shared" si="1"/>
        <v>0</v>
      </c>
      <c r="I15" s="4">
        <f t="shared" si="2"/>
        <v>0</v>
      </c>
      <c r="J15" s="3">
        <f t="shared" si="3"/>
        <v>0</v>
      </c>
      <c r="K15" s="448"/>
      <c r="L15" s="449" t="str">
        <f t="shared" si="0"/>
        <v/>
      </c>
      <c r="M15" s="449" t="str">
        <f t="shared" si="4"/>
        <v/>
      </c>
      <c r="N15" s="450" t="str">
        <f t="shared" si="5"/>
        <v/>
      </c>
      <c r="O15" s="450" t="str">
        <f t="shared" si="6"/>
        <v/>
      </c>
    </row>
    <row r="16" spans="1:105" ht="15" customHeight="1">
      <c r="A16" s="26"/>
      <c r="B16" s="12"/>
      <c r="C16" s="12"/>
      <c r="D16" s="12"/>
      <c r="E16" s="13"/>
      <c r="F16" s="13"/>
      <c r="G16" s="14"/>
      <c r="H16" s="5">
        <f t="shared" si="1"/>
        <v>0</v>
      </c>
      <c r="I16" s="4">
        <f t="shared" si="2"/>
        <v>0</v>
      </c>
      <c r="J16" s="3">
        <f t="shared" si="3"/>
        <v>0</v>
      </c>
      <c r="K16" s="448"/>
      <c r="L16" s="449" t="str">
        <f t="shared" si="0"/>
        <v/>
      </c>
      <c r="M16" s="449" t="str">
        <f t="shared" si="4"/>
        <v/>
      </c>
      <c r="N16" s="450" t="str">
        <f t="shared" si="5"/>
        <v/>
      </c>
      <c r="O16" s="450" t="str">
        <f t="shared" si="6"/>
        <v/>
      </c>
    </row>
    <row r="17" spans="1:15" ht="16.5" customHeight="1">
      <c r="A17" s="26"/>
      <c r="B17" s="15"/>
      <c r="C17" s="12"/>
      <c r="D17" s="15"/>
      <c r="E17" s="13"/>
      <c r="F17" s="13"/>
      <c r="G17" s="14"/>
      <c r="H17" s="5">
        <f t="shared" si="1"/>
        <v>0</v>
      </c>
      <c r="I17" s="4">
        <f t="shared" si="2"/>
        <v>0</v>
      </c>
      <c r="J17" s="3">
        <f t="shared" si="3"/>
        <v>0</v>
      </c>
      <c r="K17" s="448"/>
      <c r="L17" s="449" t="str">
        <f t="shared" si="0"/>
        <v/>
      </c>
      <c r="M17" s="449" t="str">
        <f t="shared" si="4"/>
        <v/>
      </c>
      <c r="N17" s="450" t="str">
        <f t="shared" si="5"/>
        <v/>
      </c>
      <c r="O17" s="450" t="str">
        <f t="shared" si="6"/>
        <v/>
      </c>
    </row>
    <row r="18" spans="1:15" ht="16.5" customHeight="1">
      <c r="A18" s="462"/>
      <c r="B18" s="15"/>
      <c r="C18" s="12"/>
      <c r="D18" s="15"/>
      <c r="E18" s="13"/>
      <c r="F18" s="13"/>
      <c r="G18" s="14"/>
      <c r="H18" s="5">
        <f t="shared" si="1"/>
        <v>0</v>
      </c>
      <c r="I18" s="4">
        <f t="shared" si="2"/>
        <v>0</v>
      </c>
      <c r="J18" s="3">
        <f t="shared" si="3"/>
        <v>0</v>
      </c>
      <c r="K18" s="448"/>
      <c r="L18" s="449" t="str">
        <f t="shared" si="0"/>
        <v/>
      </c>
      <c r="M18" s="449" t="str">
        <f t="shared" si="4"/>
        <v/>
      </c>
      <c r="N18" s="450" t="str">
        <f t="shared" si="5"/>
        <v/>
      </c>
      <c r="O18" s="450" t="str">
        <f t="shared" si="6"/>
        <v/>
      </c>
    </row>
    <row r="19" spans="1:15">
      <c r="A19" s="26"/>
      <c r="B19" s="15"/>
      <c r="C19" s="12"/>
      <c r="D19" s="15"/>
      <c r="E19" s="13"/>
      <c r="F19" s="13"/>
      <c r="G19" s="14"/>
      <c r="H19" s="5">
        <f t="shared" si="1"/>
        <v>0</v>
      </c>
      <c r="I19" s="4">
        <f t="shared" si="2"/>
        <v>0</v>
      </c>
      <c r="J19" s="3">
        <f t="shared" si="3"/>
        <v>0</v>
      </c>
      <c r="K19" s="448"/>
      <c r="L19" s="449" t="str">
        <f t="shared" si="0"/>
        <v/>
      </c>
      <c r="M19" s="449" t="str">
        <f t="shared" si="4"/>
        <v/>
      </c>
      <c r="N19" s="450" t="str">
        <f t="shared" si="5"/>
        <v/>
      </c>
      <c r="O19" s="450" t="str">
        <f t="shared" si="6"/>
        <v/>
      </c>
    </row>
    <row r="20" spans="1:15">
      <c r="A20" s="26"/>
      <c r="B20" s="15"/>
      <c r="C20" s="12"/>
      <c r="D20" s="15"/>
      <c r="E20" s="13"/>
      <c r="F20" s="13"/>
      <c r="G20" s="14"/>
      <c r="H20" s="5">
        <f t="shared" si="1"/>
        <v>0</v>
      </c>
      <c r="I20" s="4">
        <f t="shared" si="2"/>
        <v>0</v>
      </c>
      <c r="J20" s="3">
        <f t="shared" si="3"/>
        <v>0</v>
      </c>
      <c r="K20" s="448"/>
      <c r="L20" s="449" t="str">
        <f t="shared" si="0"/>
        <v/>
      </c>
      <c r="M20" s="449" t="str">
        <f t="shared" si="4"/>
        <v/>
      </c>
      <c r="N20" s="450" t="str">
        <f t="shared" si="5"/>
        <v/>
      </c>
      <c r="O20" s="450" t="str">
        <f t="shared" si="6"/>
        <v/>
      </c>
    </row>
    <row r="21" spans="1:15">
      <c r="A21" s="26"/>
      <c r="B21" s="15"/>
      <c r="C21" s="12"/>
      <c r="D21" s="15"/>
      <c r="E21" s="13"/>
      <c r="F21" s="13"/>
      <c r="G21" s="14"/>
      <c r="H21" s="5">
        <f t="shared" si="1"/>
        <v>0</v>
      </c>
      <c r="I21" s="4">
        <f t="shared" si="2"/>
        <v>0</v>
      </c>
      <c r="J21" s="3">
        <f t="shared" si="3"/>
        <v>0</v>
      </c>
      <c r="K21" s="448"/>
      <c r="L21" s="449" t="str">
        <f t="shared" si="0"/>
        <v/>
      </c>
      <c r="M21" s="449" t="str">
        <f t="shared" si="4"/>
        <v/>
      </c>
      <c r="N21" s="450" t="str">
        <f t="shared" si="5"/>
        <v/>
      </c>
      <c r="O21" s="450" t="str">
        <f t="shared" si="6"/>
        <v/>
      </c>
    </row>
    <row r="22" spans="1:15">
      <c r="A22" s="462"/>
      <c r="B22" s="15"/>
      <c r="C22" s="12"/>
      <c r="D22" s="15"/>
      <c r="E22" s="13"/>
      <c r="F22" s="13"/>
      <c r="G22" s="14"/>
      <c r="H22" s="5">
        <f>IF($D22=$D$3,$B22*$E22,IF($D22=$D$4,(IF($G22=$B$6,$B22,IF($G22=$B$5,$B22,IF($G22=$B$4,$B22,IF($G22=$B$3,$G$3,0))))),$G$3))</f>
        <v>0</v>
      </c>
      <c r="I22" s="4">
        <f>IF($D22=$D$3,(AVERAGE($H22,$J22)),IF($D22=$D$4,(IF($G22=$B$6,$B22,IF($G22=$B$5,$B22,IF($G22=$B$4,0,IF($G22=$B$3,0,0))))),$G$3))</f>
        <v>0</v>
      </c>
      <c r="J22" s="3">
        <f>IF($D22=$D$3,$B22*$F22,IF($D22=$D$4,(IF($G22=$B$6,$B22,IF($G22=$B$5,0,IF($G22=$B$4,0,IF($G22=$B$3,0,0))))),$G$3))</f>
        <v>0</v>
      </c>
      <c r="K22" s="448"/>
      <c r="L22" s="449" t="str">
        <f t="shared" si="0"/>
        <v/>
      </c>
      <c r="M22" s="449" t="str">
        <f>IFERROR((B22-J22)/B22,"")</f>
        <v/>
      </c>
      <c r="N22" s="450" t="str">
        <f>IF(L22="","",IF(L22=0,"",IF(L22&lt;10.01%,"LOW RELIANCE",IF(L22&lt;25.01%,"MODERATE RELIANCE","HIGH RELIANCE"))))</f>
        <v/>
      </c>
      <c r="O22" s="450" t="str">
        <f>IF(M22="","",IF(M22&lt;10.01%,"LOW RISK",IF(M22&lt;25.01%,"MODERATE RISK","HIGH RISK")))</f>
        <v/>
      </c>
    </row>
    <row r="23" spans="1:15">
      <c r="A23" s="26"/>
      <c r="B23" s="15"/>
      <c r="C23" s="12"/>
      <c r="D23" s="15"/>
      <c r="E23" s="13"/>
      <c r="F23" s="13"/>
      <c r="G23" s="14"/>
      <c r="H23" s="5">
        <f t="shared" ref="H23:H31" si="7">IF($D23=$D$3,$B23*$E23,IF($D23=$D$4,(IF($G23=$B$6,$B23,IF($G23=$B$5,$B23,IF($G23=$B$4,$B23,IF($G23=$B$3,$G$3,0))))),$G$3))</f>
        <v>0</v>
      </c>
      <c r="I23" s="4">
        <f t="shared" ref="I23:I31" si="8">IF($D23=$D$3,(AVERAGE($H23,$J23)),IF($D23=$D$4,(IF($G23=$B$6,$B23,IF($G23=$B$5,$B23,IF($G23=$B$4,0,IF($G23=$B$3,0,0))))),$G$3))</f>
        <v>0</v>
      </c>
      <c r="J23" s="3">
        <f t="shared" ref="J23:J31" si="9">IF($D23=$D$3,$B23*$F23,IF($D23=$D$4,(IF($G23=$B$6,$B23,IF($G23=$B$5,0,IF($G23=$B$4,0,IF($G23=$B$3,0,0))))),$G$3))</f>
        <v>0</v>
      </c>
      <c r="K23" s="448"/>
      <c r="L23" s="449" t="str">
        <f t="shared" ref="L23:L31" si="10">IFERROR(B23/B$76,"")</f>
        <v/>
      </c>
      <c r="M23" s="449" t="str">
        <f t="shared" ref="M23:M31" si="11">IFERROR((B23-J23)/B23,"")</f>
        <v/>
      </c>
      <c r="N23" s="450" t="str">
        <f t="shared" ref="N23:N31" si="12">IF(L23="","",IF(L23=0,"",IF(L23&lt;10.01%,"LOW RELIANCE",IF(L23&lt;25.01%,"MODERATE RELIANCE","HIGH RELIANCE"))))</f>
        <v/>
      </c>
      <c r="O23" s="450" t="str">
        <f t="shared" ref="O23:O31" si="13">IF(M23="","",IF(M23&lt;10.01%,"LOW RISK",IF(M23&lt;25.01%,"MODERATE RISK","HIGH RISK")))</f>
        <v/>
      </c>
    </row>
    <row r="24" spans="1:15">
      <c r="A24" s="26"/>
      <c r="B24" s="15"/>
      <c r="C24" s="12"/>
      <c r="D24" s="15"/>
      <c r="E24" s="13"/>
      <c r="F24" s="13"/>
      <c r="G24" s="14"/>
      <c r="H24" s="5">
        <f t="shared" si="7"/>
        <v>0</v>
      </c>
      <c r="I24" s="4">
        <f t="shared" si="8"/>
        <v>0</v>
      </c>
      <c r="J24" s="3">
        <f t="shared" si="9"/>
        <v>0</v>
      </c>
      <c r="K24" s="448"/>
      <c r="L24" s="449" t="str">
        <f t="shared" si="10"/>
        <v/>
      </c>
      <c r="M24" s="449" t="str">
        <f t="shared" si="11"/>
        <v/>
      </c>
      <c r="N24" s="450" t="str">
        <f t="shared" si="12"/>
        <v/>
      </c>
      <c r="O24" s="450" t="str">
        <f t="shared" si="13"/>
        <v/>
      </c>
    </row>
    <row r="25" spans="1:15">
      <c r="A25" s="26"/>
      <c r="B25" s="15"/>
      <c r="C25" s="12"/>
      <c r="D25" s="15"/>
      <c r="E25" s="13"/>
      <c r="F25" s="13"/>
      <c r="G25" s="14"/>
      <c r="H25" s="5">
        <f t="shared" si="7"/>
        <v>0</v>
      </c>
      <c r="I25" s="4">
        <f t="shared" si="8"/>
        <v>0</v>
      </c>
      <c r="J25" s="3">
        <f t="shared" si="9"/>
        <v>0</v>
      </c>
      <c r="K25" s="448"/>
      <c r="L25" s="449" t="str">
        <f t="shared" si="10"/>
        <v/>
      </c>
      <c r="M25" s="449" t="str">
        <f t="shared" si="11"/>
        <v/>
      </c>
      <c r="N25" s="450" t="str">
        <f t="shared" si="12"/>
        <v/>
      </c>
      <c r="O25" s="450" t="str">
        <f t="shared" si="13"/>
        <v/>
      </c>
    </row>
    <row r="26" spans="1:15">
      <c r="A26" s="26"/>
      <c r="B26" s="15"/>
      <c r="C26" s="12"/>
      <c r="D26" s="15"/>
      <c r="E26" s="13"/>
      <c r="F26" s="13"/>
      <c r="G26" s="14"/>
      <c r="H26" s="5">
        <f t="shared" si="7"/>
        <v>0</v>
      </c>
      <c r="I26" s="4">
        <f t="shared" si="8"/>
        <v>0</v>
      </c>
      <c r="J26" s="3">
        <f t="shared" si="9"/>
        <v>0</v>
      </c>
      <c r="K26" s="448"/>
      <c r="L26" s="449" t="str">
        <f t="shared" si="10"/>
        <v/>
      </c>
      <c r="M26" s="449" t="str">
        <f t="shared" si="11"/>
        <v/>
      </c>
      <c r="N26" s="450" t="str">
        <f t="shared" si="12"/>
        <v/>
      </c>
      <c r="O26" s="450" t="str">
        <f t="shared" si="13"/>
        <v/>
      </c>
    </row>
    <row r="27" spans="1:15">
      <c r="A27" s="26"/>
      <c r="B27" s="15"/>
      <c r="C27" s="12"/>
      <c r="D27" s="15"/>
      <c r="E27" s="13"/>
      <c r="F27" s="13"/>
      <c r="G27" s="14"/>
      <c r="H27" s="5">
        <f t="shared" si="7"/>
        <v>0</v>
      </c>
      <c r="I27" s="4">
        <f t="shared" si="8"/>
        <v>0</v>
      </c>
      <c r="J27" s="3">
        <f t="shared" si="9"/>
        <v>0</v>
      </c>
      <c r="K27" s="448"/>
      <c r="L27" s="449" t="str">
        <f t="shared" si="10"/>
        <v/>
      </c>
      <c r="M27" s="449" t="str">
        <f t="shared" si="11"/>
        <v/>
      </c>
      <c r="N27" s="450" t="str">
        <f t="shared" si="12"/>
        <v/>
      </c>
      <c r="O27" s="450" t="str">
        <f t="shared" si="13"/>
        <v/>
      </c>
    </row>
    <row r="28" spans="1:15">
      <c r="A28" s="26"/>
      <c r="B28" s="15"/>
      <c r="C28" s="12"/>
      <c r="D28" s="15"/>
      <c r="E28" s="13"/>
      <c r="F28" s="13"/>
      <c r="G28" s="14"/>
      <c r="H28" s="5">
        <f t="shared" si="7"/>
        <v>0</v>
      </c>
      <c r="I28" s="4">
        <f t="shared" si="8"/>
        <v>0</v>
      </c>
      <c r="J28" s="3">
        <f t="shared" si="9"/>
        <v>0</v>
      </c>
      <c r="K28" s="448"/>
      <c r="L28" s="449" t="str">
        <f t="shared" si="10"/>
        <v/>
      </c>
      <c r="M28" s="449" t="str">
        <f t="shared" si="11"/>
        <v/>
      </c>
      <c r="N28" s="450" t="str">
        <f t="shared" si="12"/>
        <v/>
      </c>
      <c r="O28" s="450" t="str">
        <f t="shared" si="13"/>
        <v/>
      </c>
    </row>
    <row r="29" spans="1:15">
      <c r="A29" s="26"/>
      <c r="B29" s="15"/>
      <c r="C29" s="12"/>
      <c r="D29" s="15"/>
      <c r="E29" s="13"/>
      <c r="F29" s="13"/>
      <c r="G29" s="14"/>
      <c r="H29" s="5">
        <f t="shared" si="7"/>
        <v>0</v>
      </c>
      <c r="I29" s="4">
        <f t="shared" si="8"/>
        <v>0</v>
      </c>
      <c r="J29" s="3">
        <f t="shared" si="9"/>
        <v>0</v>
      </c>
      <c r="K29" s="448"/>
      <c r="L29" s="449" t="str">
        <f t="shared" si="10"/>
        <v/>
      </c>
      <c r="M29" s="449" t="str">
        <f t="shared" si="11"/>
        <v/>
      </c>
      <c r="N29" s="450" t="str">
        <f t="shared" si="12"/>
        <v/>
      </c>
      <c r="O29" s="450" t="str">
        <f t="shared" si="13"/>
        <v/>
      </c>
    </row>
    <row r="30" spans="1:15">
      <c r="A30" s="26"/>
      <c r="B30" s="15"/>
      <c r="C30" s="12"/>
      <c r="D30" s="15"/>
      <c r="E30" s="13"/>
      <c r="F30" s="13"/>
      <c r="G30" s="14"/>
      <c r="H30" s="5">
        <f t="shared" si="7"/>
        <v>0</v>
      </c>
      <c r="I30" s="4">
        <f t="shared" si="8"/>
        <v>0</v>
      </c>
      <c r="J30" s="3">
        <f t="shared" si="9"/>
        <v>0</v>
      </c>
      <c r="K30" s="448"/>
      <c r="L30" s="449" t="str">
        <f t="shared" si="10"/>
        <v/>
      </c>
      <c r="M30" s="449" t="str">
        <f t="shared" si="11"/>
        <v/>
      </c>
      <c r="N30" s="450" t="str">
        <f t="shared" si="12"/>
        <v/>
      </c>
      <c r="O30" s="450" t="str">
        <f t="shared" si="13"/>
        <v/>
      </c>
    </row>
    <row r="31" spans="1:15">
      <c r="A31" s="462"/>
      <c r="B31" s="15"/>
      <c r="C31" s="12"/>
      <c r="D31" s="15"/>
      <c r="E31" s="13"/>
      <c r="F31" s="13"/>
      <c r="G31" s="14"/>
      <c r="H31" s="5">
        <f t="shared" si="7"/>
        <v>0</v>
      </c>
      <c r="I31" s="4">
        <f t="shared" si="8"/>
        <v>0</v>
      </c>
      <c r="J31" s="3">
        <f t="shared" si="9"/>
        <v>0</v>
      </c>
      <c r="K31" s="448"/>
      <c r="L31" s="449" t="str">
        <f t="shared" si="10"/>
        <v/>
      </c>
      <c r="M31" s="449" t="str">
        <f t="shared" si="11"/>
        <v/>
      </c>
      <c r="N31" s="450" t="str">
        <f t="shared" si="12"/>
        <v/>
      </c>
      <c r="O31" s="450" t="str">
        <f t="shared" si="13"/>
        <v/>
      </c>
    </row>
    <row r="32" spans="1:15">
      <c r="A32" s="26"/>
      <c r="B32" s="15"/>
      <c r="C32" s="12"/>
      <c r="D32" s="15"/>
      <c r="E32" s="13"/>
      <c r="F32" s="13"/>
      <c r="G32" s="14"/>
      <c r="H32" s="5">
        <f t="shared" si="1"/>
        <v>0</v>
      </c>
      <c r="I32" s="4">
        <f t="shared" si="2"/>
        <v>0</v>
      </c>
      <c r="J32" s="3">
        <f t="shared" si="3"/>
        <v>0</v>
      </c>
      <c r="K32" s="448"/>
      <c r="L32" s="449" t="str">
        <f t="shared" ref="L32:L38" si="14">IFERROR(B32/B$76,"")</f>
        <v/>
      </c>
      <c r="M32" s="449" t="str">
        <f t="shared" si="4"/>
        <v/>
      </c>
      <c r="N32" s="450" t="str">
        <f t="shared" si="5"/>
        <v/>
      </c>
      <c r="O32" s="450" t="str">
        <f t="shared" si="6"/>
        <v/>
      </c>
    </row>
    <row r="33" spans="1:15">
      <c r="A33" s="26"/>
      <c r="B33" s="15"/>
      <c r="C33" s="12"/>
      <c r="D33" s="15"/>
      <c r="E33" s="13"/>
      <c r="F33" s="13"/>
      <c r="G33" s="14"/>
      <c r="H33" s="5">
        <f t="shared" si="1"/>
        <v>0</v>
      </c>
      <c r="I33" s="4">
        <f t="shared" si="2"/>
        <v>0</v>
      </c>
      <c r="J33" s="3">
        <f t="shared" si="3"/>
        <v>0</v>
      </c>
      <c r="K33" s="448"/>
      <c r="L33" s="449" t="str">
        <f t="shared" si="14"/>
        <v/>
      </c>
      <c r="M33" s="449" t="str">
        <f t="shared" si="4"/>
        <v/>
      </c>
      <c r="N33" s="450" t="str">
        <f t="shared" si="5"/>
        <v/>
      </c>
      <c r="O33" s="450" t="str">
        <f t="shared" si="6"/>
        <v/>
      </c>
    </row>
    <row r="34" spans="1:15">
      <c r="A34" s="26"/>
      <c r="B34" s="15"/>
      <c r="C34" s="12"/>
      <c r="D34" s="15"/>
      <c r="E34" s="13"/>
      <c r="F34" s="13"/>
      <c r="G34" s="14"/>
      <c r="H34" s="5">
        <f t="shared" si="1"/>
        <v>0</v>
      </c>
      <c r="I34" s="4">
        <f t="shared" si="2"/>
        <v>0</v>
      </c>
      <c r="J34" s="3">
        <f t="shared" si="3"/>
        <v>0</v>
      </c>
      <c r="K34" s="448"/>
      <c r="L34" s="449" t="str">
        <f t="shared" si="14"/>
        <v/>
      </c>
      <c r="M34" s="449" t="str">
        <f t="shared" si="4"/>
        <v/>
      </c>
      <c r="N34" s="450" t="str">
        <f t="shared" si="5"/>
        <v/>
      </c>
      <c r="O34" s="450" t="str">
        <f t="shared" si="6"/>
        <v/>
      </c>
    </row>
    <row r="35" spans="1:15">
      <c r="A35" s="26"/>
      <c r="B35" s="15"/>
      <c r="C35" s="12"/>
      <c r="D35" s="15"/>
      <c r="E35" s="13"/>
      <c r="F35" s="13"/>
      <c r="G35" s="14"/>
      <c r="H35" s="5">
        <f t="shared" si="1"/>
        <v>0</v>
      </c>
      <c r="I35" s="4">
        <f t="shared" si="2"/>
        <v>0</v>
      </c>
      <c r="J35" s="3">
        <f t="shared" si="3"/>
        <v>0</v>
      </c>
      <c r="K35" s="448"/>
      <c r="L35" s="449" t="str">
        <f t="shared" si="14"/>
        <v/>
      </c>
      <c r="M35" s="449" t="str">
        <f t="shared" si="4"/>
        <v/>
      </c>
      <c r="N35" s="450" t="str">
        <f t="shared" si="5"/>
        <v/>
      </c>
      <c r="O35" s="450" t="str">
        <f t="shared" si="6"/>
        <v/>
      </c>
    </row>
    <row r="36" spans="1:15">
      <c r="A36" s="26"/>
      <c r="B36" s="15"/>
      <c r="C36" s="12"/>
      <c r="D36" s="15"/>
      <c r="E36" s="13"/>
      <c r="F36" s="13"/>
      <c r="G36" s="14"/>
      <c r="H36" s="5">
        <f t="shared" si="1"/>
        <v>0</v>
      </c>
      <c r="I36" s="4">
        <f t="shared" si="2"/>
        <v>0</v>
      </c>
      <c r="J36" s="3">
        <f t="shared" si="3"/>
        <v>0</v>
      </c>
      <c r="K36" s="448"/>
      <c r="L36" s="449" t="str">
        <f t="shared" si="14"/>
        <v/>
      </c>
      <c r="M36" s="449" t="str">
        <f t="shared" si="4"/>
        <v/>
      </c>
      <c r="N36" s="450" t="str">
        <f t="shared" si="5"/>
        <v/>
      </c>
      <c r="O36" s="450" t="str">
        <f t="shared" si="6"/>
        <v/>
      </c>
    </row>
    <row r="37" spans="1:15">
      <c r="A37" s="26"/>
      <c r="B37" s="15"/>
      <c r="C37" s="12"/>
      <c r="D37" s="15"/>
      <c r="E37" s="13"/>
      <c r="F37" s="13"/>
      <c r="G37" s="14"/>
      <c r="H37" s="5">
        <f t="shared" si="1"/>
        <v>0</v>
      </c>
      <c r="I37" s="4">
        <f t="shared" si="2"/>
        <v>0</v>
      </c>
      <c r="J37" s="3">
        <f t="shared" si="3"/>
        <v>0</v>
      </c>
      <c r="K37" s="448"/>
      <c r="L37" s="449" t="str">
        <f t="shared" si="14"/>
        <v/>
      </c>
      <c r="M37" s="449" t="str">
        <f t="shared" si="4"/>
        <v/>
      </c>
      <c r="N37" s="450" t="str">
        <f t="shared" si="5"/>
        <v/>
      </c>
      <c r="O37" s="450" t="str">
        <f t="shared" si="6"/>
        <v/>
      </c>
    </row>
    <row r="38" spans="1:15">
      <c r="A38" s="26"/>
      <c r="B38" s="15"/>
      <c r="C38" s="12"/>
      <c r="D38" s="15"/>
      <c r="E38" s="13"/>
      <c r="F38" s="13"/>
      <c r="G38" s="14"/>
      <c r="H38" s="5">
        <f t="shared" si="1"/>
        <v>0</v>
      </c>
      <c r="I38" s="4">
        <f t="shared" si="2"/>
        <v>0</v>
      </c>
      <c r="J38" s="3">
        <f t="shared" si="3"/>
        <v>0</v>
      </c>
      <c r="K38" s="448"/>
      <c r="L38" s="449" t="str">
        <f t="shared" si="14"/>
        <v/>
      </c>
      <c r="M38" s="449" t="str">
        <f t="shared" si="4"/>
        <v/>
      </c>
      <c r="N38" s="450" t="str">
        <f t="shared" si="5"/>
        <v/>
      </c>
      <c r="O38" s="450" t="str">
        <f t="shared" si="6"/>
        <v/>
      </c>
    </row>
    <row r="39" spans="1:15">
      <c r="A39" s="34" t="s">
        <v>115</v>
      </c>
      <c r="B39" s="54">
        <f>SUM(B11:B38)</f>
        <v>0</v>
      </c>
      <c r="C39" s="55"/>
      <c r="D39" s="55"/>
      <c r="E39" s="55"/>
      <c r="F39" s="56"/>
      <c r="G39" s="57"/>
      <c r="H39" s="35">
        <f>SUM(H11:H38)</f>
        <v>0</v>
      </c>
      <c r="I39" s="35">
        <f t="shared" ref="I39:J39" si="15">SUM(I11:I38)</f>
        <v>0</v>
      </c>
      <c r="J39" s="35">
        <f t="shared" si="15"/>
        <v>0</v>
      </c>
      <c r="K39" s="451"/>
      <c r="L39" s="449"/>
    </row>
    <row r="40" spans="1:15">
      <c r="A40" s="36"/>
      <c r="B40" s="37"/>
      <c r="C40" s="37"/>
      <c r="D40" s="37"/>
      <c r="E40" s="37"/>
      <c r="F40" s="38"/>
      <c r="G40" s="39"/>
      <c r="H40" s="40"/>
      <c r="I40" s="40"/>
      <c r="J40" s="40"/>
      <c r="K40" s="448"/>
      <c r="L40" s="452"/>
    </row>
    <row r="41" spans="1:15">
      <c r="A41" s="49" t="s">
        <v>116</v>
      </c>
      <c r="B41" s="50"/>
      <c r="C41" s="50"/>
      <c r="D41" s="50"/>
      <c r="E41" s="50"/>
      <c r="F41" s="51"/>
      <c r="G41" s="52"/>
      <c r="H41" s="53"/>
      <c r="I41" s="53"/>
      <c r="J41" s="53"/>
      <c r="K41" s="453"/>
      <c r="L41" s="449"/>
    </row>
    <row r="42" spans="1:15">
      <c r="A42" s="463"/>
      <c r="B42" s="15"/>
      <c r="C42" s="12"/>
      <c r="D42" s="15"/>
      <c r="E42" s="13"/>
      <c r="F42" s="13"/>
      <c r="G42" s="14"/>
      <c r="H42" s="5">
        <f t="shared" ref="H42:H62" si="16">IF($D42=$D$3,$B42*$E42,IF($D42=$D$4,(IF($G42=$B$6,$B42,IF($G42=$B$5,$B42,IF($G42=$B$4,$B42,IF($G42=$B$3,$G$3,0))))),$G$3))</f>
        <v>0</v>
      </c>
      <c r="I42" s="4">
        <f t="shared" ref="I42:I62" si="17">IF($D42=$D$3,(AVERAGE($H42,$J42)),IF($D42=$D$4,(IF($G42=$B$6,$B42,IF($G42=$B$5,$B42,IF($G42=$B$4,0,IF($G42=$B$3,0,0))))),$G$3))</f>
        <v>0</v>
      </c>
      <c r="J42" s="3">
        <f t="shared" ref="J42:J62" si="18">IF($D42=$D$3,$B42*$F42,IF($D42=$D$4,(IF($G42=$B$6,$B42,IF($G42=$B$5,0,IF($G42=$B$4,0,IF($G42=$B$3,0,0))))),$G$3))</f>
        <v>0</v>
      </c>
      <c r="K42" s="448"/>
      <c r="L42" s="449" t="str">
        <f t="shared" ref="L42:L62" si="19">IFERROR(B42/B$76,"")</f>
        <v/>
      </c>
      <c r="M42" s="449" t="str">
        <f t="shared" ref="M42:M62" si="20">IFERROR((B42-J42)/B42,"")</f>
        <v/>
      </c>
      <c r="N42" s="450" t="str">
        <f t="shared" ref="N42:N62" si="21">IF(L42="","",IF(L42=0,"",IF(L42&lt;10.01%,"LOW RELIANCE",IF(L42&lt;25.01%,"MODERATE RELIANCE","HIGH RELIANCE"))))</f>
        <v/>
      </c>
      <c r="O42" s="450" t="str">
        <f t="shared" ref="O42:O62" si="22">IF(M42="","",IF(M42&lt;10.01%,"LOW RISK",IF(M42&lt;25.01%,"MODERATE RISK","HIGH RISK")))</f>
        <v/>
      </c>
    </row>
    <row r="43" spans="1:15">
      <c r="A43" s="463"/>
      <c r="B43" s="15"/>
      <c r="C43" s="12"/>
      <c r="D43" s="15"/>
      <c r="E43" s="13"/>
      <c r="F43" s="13"/>
      <c r="G43" s="14"/>
      <c r="H43" s="5">
        <f t="shared" si="16"/>
        <v>0</v>
      </c>
      <c r="I43" s="4">
        <f t="shared" si="17"/>
        <v>0</v>
      </c>
      <c r="J43" s="3">
        <f t="shared" si="18"/>
        <v>0</v>
      </c>
      <c r="K43" s="448"/>
      <c r="L43" s="449" t="str">
        <f t="shared" si="19"/>
        <v/>
      </c>
      <c r="M43" s="449" t="str">
        <f t="shared" si="20"/>
        <v/>
      </c>
      <c r="N43" s="450" t="str">
        <f t="shared" si="21"/>
        <v/>
      </c>
      <c r="O43" s="450" t="str">
        <f t="shared" si="22"/>
        <v/>
      </c>
    </row>
    <row r="44" spans="1:15">
      <c r="A44" s="463"/>
      <c r="B44" s="15"/>
      <c r="C44" s="12"/>
      <c r="D44" s="15"/>
      <c r="E44" s="13"/>
      <c r="F44" s="13"/>
      <c r="G44" s="14"/>
      <c r="H44" s="5">
        <f t="shared" si="16"/>
        <v>0</v>
      </c>
      <c r="I44" s="4">
        <f t="shared" si="17"/>
        <v>0</v>
      </c>
      <c r="J44" s="3">
        <f t="shared" si="18"/>
        <v>0</v>
      </c>
      <c r="K44" s="448"/>
      <c r="L44" s="449" t="str">
        <f t="shared" si="19"/>
        <v/>
      </c>
      <c r="M44" s="449" t="str">
        <f t="shared" si="20"/>
        <v/>
      </c>
      <c r="N44" s="450" t="str">
        <f t="shared" si="21"/>
        <v/>
      </c>
      <c r="O44" s="450" t="str">
        <f t="shared" si="22"/>
        <v/>
      </c>
    </row>
    <row r="45" spans="1:15">
      <c r="A45" s="463"/>
      <c r="B45" s="15"/>
      <c r="C45" s="12"/>
      <c r="D45" s="15"/>
      <c r="E45" s="13"/>
      <c r="F45" s="13"/>
      <c r="G45" s="14"/>
      <c r="H45" s="5">
        <f t="shared" si="16"/>
        <v>0</v>
      </c>
      <c r="I45" s="4">
        <f t="shared" si="17"/>
        <v>0</v>
      </c>
      <c r="J45" s="3">
        <f t="shared" si="18"/>
        <v>0</v>
      </c>
      <c r="K45" s="448"/>
      <c r="L45" s="449" t="str">
        <f t="shared" si="19"/>
        <v/>
      </c>
      <c r="M45" s="449" t="str">
        <f t="shared" si="20"/>
        <v/>
      </c>
      <c r="N45" s="450" t="str">
        <f t="shared" si="21"/>
        <v/>
      </c>
      <c r="O45" s="450" t="str">
        <f t="shared" si="22"/>
        <v/>
      </c>
    </row>
    <row r="46" spans="1:15">
      <c r="A46" s="463"/>
      <c r="B46" s="15"/>
      <c r="C46" s="12"/>
      <c r="D46" s="15"/>
      <c r="E46" s="13"/>
      <c r="F46" s="13"/>
      <c r="G46" s="14"/>
      <c r="H46" s="5">
        <f t="shared" si="16"/>
        <v>0</v>
      </c>
      <c r="I46" s="4">
        <f t="shared" si="17"/>
        <v>0</v>
      </c>
      <c r="J46" s="3">
        <f t="shared" si="18"/>
        <v>0</v>
      </c>
      <c r="K46" s="448"/>
      <c r="L46" s="449" t="str">
        <f t="shared" si="19"/>
        <v/>
      </c>
      <c r="M46" s="449" t="str">
        <f t="shared" si="20"/>
        <v/>
      </c>
      <c r="N46" s="450" t="str">
        <f t="shared" si="21"/>
        <v/>
      </c>
      <c r="O46" s="450" t="str">
        <f t="shared" si="22"/>
        <v/>
      </c>
    </row>
    <row r="47" spans="1:15">
      <c r="A47" s="463"/>
      <c r="B47" s="15"/>
      <c r="C47" s="12"/>
      <c r="D47" s="15"/>
      <c r="E47" s="13"/>
      <c r="F47" s="13"/>
      <c r="G47" s="14"/>
      <c r="H47" s="5">
        <f t="shared" si="16"/>
        <v>0</v>
      </c>
      <c r="I47" s="4">
        <f t="shared" si="17"/>
        <v>0</v>
      </c>
      <c r="J47" s="3">
        <f t="shared" si="18"/>
        <v>0</v>
      </c>
      <c r="K47" s="448"/>
      <c r="L47" s="449" t="str">
        <f t="shared" si="19"/>
        <v/>
      </c>
      <c r="M47" s="449" t="str">
        <f t="shared" si="20"/>
        <v/>
      </c>
      <c r="N47" s="450" t="str">
        <f t="shared" si="21"/>
        <v/>
      </c>
      <c r="O47" s="450" t="str">
        <f t="shared" si="22"/>
        <v/>
      </c>
    </row>
    <row r="48" spans="1:15">
      <c r="A48" s="463"/>
      <c r="B48" s="15"/>
      <c r="C48" s="12"/>
      <c r="D48" s="15"/>
      <c r="E48" s="13"/>
      <c r="F48" s="13"/>
      <c r="G48" s="14"/>
      <c r="H48" s="5">
        <f t="shared" si="16"/>
        <v>0</v>
      </c>
      <c r="I48" s="4">
        <f t="shared" si="17"/>
        <v>0</v>
      </c>
      <c r="J48" s="3">
        <f t="shared" si="18"/>
        <v>0</v>
      </c>
      <c r="K48" s="448"/>
      <c r="L48" s="449" t="str">
        <f t="shared" si="19"/>
        <v/>
      </c>
      <c r="M48" s="449" t="str">
        <f t="shared" si="20"/>
        <v/>
      </c>
      <c r="N48" s="450" t="str">
        <f t="shared" si="21"/>
        <v/>
      </c>
      <c r="O48" s="450" t="str">
        <f t="shared" si="22"/>
        <v/>
      </c>
    </row>
    <row r="49" spans="1:15">
      <c r="A49" s="26"/>
      <c r="B49" s="15"/>
      <c r="C49" s="12"/>
      <c r="D49" s="15"/>
      <c r="E49" s="13"/>
      <c r="F49" s="13"/>
      <c r="G49" s="14"/>
      <c r="H49" s="5">
        <f t="shared" si="16"/>
        <v>0</v>
      </c>
      <c r="I49" s="4">
        <f t="shared" si="17"/>
        <v>0</v>
      </c>
      <c r="J49" s="3">
        <f t="shared" si="18"/>
        <v>0</v>
      </c>
      <c r="K49" s="448"/>
      <c r="L49" s="449" t="str">
        <f t="shared" si="19"/>
        <v/>
      </c>
      <c r="M49" s="449" t="str">
        <f t="shared" si="20"/>
        <v/>
      </c>
      <c r="N49" s="450" t="str">
        <f t="shared" si="21"/>
        <v/>
      </c>
      <c r="O49" s="450" t="str">
        <f t="shared" si="22"/>
        <v/>
      </c>
    </row>
    <row r="50" spans="1:15">
      <c r="A50" s="26"/>
      <c r="B50" s="15"/>
      <c r="C50" s="12"/>
      <c r="D50" s="15"/>
      <c r="E50" s="13"/>
      <c r="F50" s="13"/>
      <c r="G50" s="14"/>
      <c r="H50" s="5">
        <f t="shared" si="16"/>
        <v>0</v>
      </c>
      <c r="I50" s="4">
        <f t="shared" si="17"/>
        <v>0</v>
      </c>
      <c r="J50" s="3">
        <f t="shared" si="18"/>
        <v>0</v>
      </c>
      <c r="K50" s="448"/>
      <c r="L50" s="449" t="str">
        <f t="shared" si="19"/>
        <v/>
      </c>
      <c r="M50" s="449" t="str">
        <f t="shared" si="20"/>
        <v/>
      </c>
      <c r="N50" s="450" t="str">
        <f t="shared" si="21"/>
        <v/>
      </c>
      <c r="O50" s="450" t="str">
        <f t="shared" si="22"/>
        <v/>
      </c>
    </row>
    <row r="51" spans="1:15">
      <c r="A51" s="26"/>
      <c r="B51" s="15"/>
      <c r="C51" s="12"/>
      <c r="D51" s="15"/>
      <c r="E51" s="13"/>
      <c r="F51" s="13"/>
      <c r="G51" s="14"/>
      <c r="H51" s="5">
        <f t="shared" si="16"/>
        <v>0</v>
      </c>
      <c r="I51" s="4">
        <f t="shared" si="17"/>
        <v>0</v>
      </c>
      <c r="J51" s="3">
        <f t="shared" si="18"/>
        <v>0</v>
      </c>
      <c r="K51" s="448"/>
      <c r="L51" s="449" t="str">
        <f t="shared" si="19"/>
        <v/>
      </c>
      <c r="M51" s="449" t="str">
        <f t="shared" si="20"/>
        <v/>
      </c>
      <c r="N51" s="450" t="str">
        <f t="shared" si="21"/>
        <v/>
      </c>
      <c r="O51" s="450" t="str">
        <f t="shared" si="22"/>
        <v/>
      </c>
    </row>
    <row r="52" spans="1:15">
      <c r="A52" s="26"/>
      <c r="B52" s="15"/>
      <c r="C52" s="12"/>
      <c r="D52" s="15"/>
      <c r="E52" s="13"/>
      <c r="F52" s="13"/>
      <c r="G52" s="14"/>
      <c r="H52" s="5">
        <f t="shared" si="16"/>
        <v>0</v>
      </c>
      <c r="I52" s="4">
        <f t="shared" si="17"/>
        <v>0</v>
      </c>
      <c r="J52" s="3">
        <f t="shared" si="18"/>
        <v>0</v>
      </c>
      <c r="K52" s="448"/>
      <c r="L52" s="449" t="str">
        <f t="shared" si="19"/>
        <v/>
      </c>
      <c r="M52" s="449" t="str">
        <f t="shared" si="20"/>
        <v/>
      </c>
      <c r="N52" s="450" t="str">
        <f t="shared" si="21"/>
        <v/>
      </c>
      <c r="O52" s="450" t="str">
        <f t="shared" si="22"/>
        <v/>
      </c>
    </row>
    <row r="53" spans="1:15">
      <c r="A53" s="26"/>
      <c r="B53" s="15"/>
      <c r="C53" s="12"/>
      <c r="D53" s="15"/>
      <c r="E53" s="13"/>
      <c r="F53" s="13"/>
      <c r="G53" s="14"/>
      <c r="H53" s="5">
        <f t="shared" si="16"/>
        <v>0</v>
      </c>
      <c r="I53" s="4">
        <f t="shared" si="17"/>
        <v>0</v>
      </c>
      <c r="J53" s="3">
        <f t="shared" si="18"/>
        <v>0</v>
      </c>
      <c r="K53" s="448"/>
      <c r="L53" s="449" t="str">
        <f t="shared" si="19"/>
        <v/>
      </c>
      <c r="M53" s="449" t="str">
        <f t="shared" si="20"/>
        <v/>
      </c>
      <c r="N53" s="450" t="str">
        <f t="shared" si="21"/>
        <v/>
      </c>
      <c r="O53" s="450" t="str">
        <f t="shared" si="22"/>
        <v/>
      </c>
    </row>
    <row r="54" spans="1:15">
      <c r="A54" s="26"/>
      <c r="B54" s="15"/>
      <c r="C54" s="12"/>
      <c r="D54" s="15"/>
      <c r="E54" s="13"/>
      <c r="F54" s="13"/>
      <c r="G54" s="14"/>
      <c r="H54" s="5">
        <f t="shared" si="16"/>
        <v>0</v>
      </c>
      <c r="I54" s="4">
        <f t="shared" si="17"/>
        <v>0</v>
      </c>
      <c r="J54" s="3">
        <f t="shared" si="18"/>
        <v>0</v>
      </c>
      <c r="K54" s="448"/>
      <c r="L54" s="449" t="str">
        <f t="shared" si="19"/>
        <v/>
      </c>
      <c r="M54" s="449" t="str">
        <f t="shared" si="20"/>
        <v/>
      </c>
      <c r="N54" s="450" t="str">
        <f t="shared" si="21"/>
        <v/>
      </c>
      <c r="O54" s="450" t="str">
        <f t="shared" si="22"/>
        <v/>
      </c>
    </row>
    <row r="55" spans="1:15">
      <c r="A55" s="26"/>
      <c r="B55" s="15"/>
      <c r="C55" s="12"/>
      <c r="D55" s="15"/>
      <c r="E55" s="13"/>
      <c r="F55" s="13"/>
      <c r="G55" s="14"/>
      <c r="H55" s="5">
        <f t="shared" si="16"/>
        <v>0</v>
      </c>
      <c r="I55" s="4">
        <f t="shared" si="17"/>
        <v>0</v>
      </c>
      <c r="J55" s="3">
        <f t="shared" si="18"/>
        <v>0</v>
      </c>
      <c r="K55" s="448"/>
      <c r="L55" s="449" t="str">
        <f t="shared" si="19"/>
        <v/>
      </c>
      <c r="M55" s="449" t="str">
        <f t="shared" si="20"/>
        <v/>
      </c>
      <c r="N55" s="450" t="str">
        <f t="shared" si="21"/>
        <v/>
      </c>
      <c r="O55" s="450" t="str">
        <f t="shared" si="22"/>
        <v/>
      </c>
    </row>
    <row r="56" spans="1:15">
      <c r="A56" s="26"/>
      <c r="B56" s="15"/>
      <c r="C56" s="12"/>
      <c r="D56" s="15"/>
      <c r="E56" s="13"/>
      <c r="F56" s="13"/>
      <c r="G56" s="14"/>
      <c r="H56" s="5">
        <f t="shared" si="16"/>
        <v>0</v>
      </c>
      <c r="I56" s="4">
        <f t="shared" si="17"/>
        <v>0</v>
      </c>
      <c r="J56" s="3">
        <f t="shared" si="18"/>
        <v>0</v>
      </c>
      <c r="K56" s="448"/>
      <c r="L56" s="449" t="str">
        <f t="shared" si="19"/>
        <v/>
      </c>
      <c r="M56" s="449" t="str">
        <f t="shared" si="20"/>
        <v/>
      </c>
      <c r="N56" s="450" t="str">
        <f t="shared" si="21"/>
        <v/>
      </c>
      <c r="O56" s="450" t="str">
        <f t="shared" si="22"/>
        <v/>
      </c>
    </row>
    <row r="57" spans="1:15">
      <c r="A57" s="26"/>
      <c r="B57" s="15"/>
      <c r="C57" s="12"/>
      <c r="D57" s="15"/>
      <c r="E57" s="13"/>
      <c r="F57" s="13"/>
      <c r="G57" s="14"/>
      <c r="H57" s="5">
        <f t="shared" si="16"/>
        <v>0</v>
      </c>
      <c r="I57" s="4">
        <f t="shared" si="17"/>
        <v>0</v>
      </c>
      <c r="J57" s="3">
        <f t="shared" si="18"/>
        <v>0</v>
      </c>
      <c r="K57" s="448"/>
      <c r="L57" s="449" t="str">
        <f t="shared" si="19"/>
        <v/>
      </c>
      <c r="M57" s="449" t="str">
        <f t="shared" si="20"/>
        <v/>
      </c>
      <c r="N57" s="450" t="str">
        <f t="shared" si="21"/>
        <v/>
      </c>
      <c r="O57" s="450" t="str">
        <f t="shared" si="22"/>
        <v/>
      </c>
    </row>
    <row r="58" spans="1:15">
      <c r="A58" s="26"/>
      <c r="B58" s="15"/>
      <c r="C58" s="12"/>
      <c r="D58" s="15"/>
      <c r="E58" s="13"/>
      <c r="F58" s="13"/>
      <c r="G58" s="14"/>
      <c r="H58" s="5">
        <f t="shared" si="16"/>
        <v>0</v>
      </c>
      <c r="I58" s="4">
        <f t="shared" si="17"/>
        <v>0</v>
      </c>
      <c r="J58" s="3">
        <f t="shared" si="18"/>
        <v>0</v>
      </c>
      <c r="K58" s="448"/>
      <c r="L58" s="449" t="str">
        <f t="shared" si="19"/>
        <v/>
      </c>
      <c r="M58" s="449" t="str">
        <f t="shared" si="20"/>
        <v/>
      </c>
      <c r="N58" s="450" t="str">
        <f t="shared" si="21"/>
        <v/>
      </c>
      <c r="O58" s="450" t="str">
        <f t="shared" si="22"/>
        <v/>
      </c>
    </row>
    <row r="59" spans="1:15">
      <c r="A59" s="26"/>
      <c r="B59" s="15"/>
      <c r="C59" s="12"/>
      <c r="D59" s="15"/>
      <c r="E59" s="13"/>
      <c r="F59" s="13"/>
      <c r="G59" s="14"/>
      <c r="H59" s="5">
        <f t="shared" si="16"/>
        <v>0</v>
      </c>
      <c r="I59" s="4">
        <f t="shared" si="17"/>
        <v>0</v>
      </c>
      <c r="J59" s="3">
        <f t="shared" si="18"/>
        <v>0</v>
      </c>
      <c r="K59" s="448"/>
      <c r="L59" s="449" t="str">
        <f t="shared" si="19"/>
        <v/>
      </c>
      <c r="M59" s="449" t="str">
        <f t="shared" si="20"/>
        <v/>
      </c>
      <c r="N59" s="450" t="str">
        <f t="shared" si="21"/>
        <v/>
      </c>
      <c r="O59" s="450" t="str">
        <f t="shared" si="22"/>
        <v/>
      </c>
    </row>
    <row r="60" spans="1:15">
      <c r="A60" s="26"/>
      <c r="B60" s="15"/>
      <c r="C60" s="12"/>
      <c r="D60" s="15"/>
      <c r="E60" s="13"/>
      <c r="F60" s="13"/>
      <c r="G60" s="14"/>
      <c r="H60" s="5">
        <f t="shared" si="16"/>
        <v>0</v>
      </c>
      <c r="I60" s="4">
        <f t="shared" si="17"/>
        <v>0</v>
      </c>
      <c r="J60" s="3">
        <f t="shared" si="18"/>
        <v>0</v>
      </c>
      <c r="K60" s="448"/>
      <c r="L60" s="449" t="str">
        <f t="shared" si="19"/>
        <v/>
      </c>
      <c r="M60" s="449" t="str">
        <f t="shared" si="20"/>
        <v/>
      </c>
      <c r="N60" s="450" t="str">
        <f t="shared" si="21"/>
        <v/>
      </c>
      <c r="O60" s="450" t="str">
        <f t="shared" si="22"/>
        <v/>
      </c>
    </row>
    <row r="61" spans="1:15">
      <c r="A61" s="26"/>
      <c r="B61" s="15"/>
      <c r="C61" s="12"/>
      <c r="D61" s="15"/>
      <c r="E61" s="13"/>
      <c r="F61" s="13"/>
      <c r="G61" s="14"/>
      <c r="H61" s="5">
        <f t="shared" si="16"/>
        <v>0</v>
      </c>
      <c r="I61" s="4">
        <f t="shared" si="17"/>
        <v>0</v>
      </c>
      <c r="J61" s="3">
        <f t="shared" si="18"/>
        <v>0</v>
      </c>
      <c r="K61" s="448"/>
      <c r="L61" s="449" t="str">
        <f t="shared" si="19"/>
        <v/>
      </c>
      <c r="M61" s="449" t="str">
        <f t="shared" si="20"/>
        <v/>
      </c>
      <c r="N61" s="450" t="str">
        <f t="shared" si="21"/>
        <v/>
      </c>
      <c r="O61" s="450" t="str">
        <f t="shared" si="22"/>
        <v/>
      </c>
    </row>
    <row r="62" spans="1:15">
      <c r="A62" s="26"/>
      <c r="B62" s="15"/>
      <c r="C62" s="12"/>
      <c r="D62" s="15"/>
      <c r="E62" s="13"/>
      <c r="F62" s="13"/>
      <c r="G62" s="14"/>
      <c r="H62" s="5">
        <f t="shared" si="16"/>
        <v>0</v>
      </c>
      <c r="I62" s="4">
        <f t="shared" si="17"/>
        <v>0</v>
      </c>
      <c r="J62" s="3">
        <f t="shared" si="18"/>
        <v>0</v>
      </c>
      <c r="K62" s="448"/>
      <c r="L62" s="449" t="str">
        <f t="shared" si="19"/>
        <v/>
      </c>
      <c r="M62" s="449" t="str">
        <f t="shared" si="20"/>
        <v/>
      </c>
      <c r="N62" s="450" t="str">
        <f t="shared" si="21"/>
        <v/>
      </c>
      <c r="O62" s="450" t="str">
        <f t="shared" si="22"/>
        <v/>
      </c>
    </row>
    <row r="63" spans="1:15">
      <c r="A63" s="41" t="s">
        <v>117</v>
      </c>
      <c r="B63" s="63">
        <f>SUM(B42:B62)</f>
        <v>0</v>
      </c>
      <c r="C63" s="59"/>
      <c r="D63" s="59"/>
      <c r="E63" s="59"/>
      <c r="F63" s="60"/>
      <c r="G63" s="64"/>
      <c r="H63" s="32">
        <f>SUM(H42:H62)</f>
        <v>0</v>
      </c>
      <c r="I63" s="32">
        <f t="shared" ref="I63:J63" si="23">SUM(I42:I62)</f>
        <v>0</v>
      </c>
      <c r="J63" s="32">
        <f t="shared" si="23"/>
        <v>0</v>
      </c>
      <c r="K63" s="448"/>
      <c r="L63" s="449"/>
    </row>
    <row r="64" spans="1:15">
      <c r="A64" s="58"/>
      <c r="B64" s="59"/>
      <c r="C64" s="59"/>
      <c r="D64" s="59"/>
      <c r="E64" s="59"/>
      <c r="F64" s="60"/>
      <c r="G64" s="61"/>
      <c r="H64" s="62"/>
      <c r="I64" s="62"/>
      <c r="J64" s="62"/>
      <c r="K64" s="448"/>
      <c r="L64" s="449"/>
    </row>
    <row r="65" spans="1:15">
      <c r="A65" s="34" t="s">
        <v>118</v>
      </c>
      <c r="B65" s="29"/>
      <c r="C65" s="29"/>
      <c r="D65" s="29"/>
      <c r="E65" s="29"/>
      <c r="F65" s="30"/>
      <c r="G65" s="31"/>
      <c r="H65" s="32"/>
      <c r="I65" s="32"/>
      <c r="J65" s="32"/>
      <c r="K65" s="448"/>
      <c r="L65" s="449"/>
    </row>
    <row r="66" spans="1:15">
      <c r="A66" s="26"/>
      <c r="B66" s="15"/>
      <c r="C66" s="12"/>
      <c r="D66" s="15"/>
      <c r="E66" s="13"/>
      <c r="F66" s="13"/>
      <c r="G66" s="14"/>
      <c r="H66" s="5">
        <f t="shared" ref="H66:H73" si="24">IF($D66=$D$3,$B66*$E66,IF($D66=$D$4,(IF($G66=$B$6,$B66,IF($G66=$B$5,$B66,IF($G66=$B$4,$B66,IF($G66=$B$3,$G$3,0))))),$G$3))</f>
        <v>0</v>
      </c>
      <c r="I66" s="4">
        <f t="shared" ref="I66:I73" si="25">IF($D66=$D$3,(AVERAGE($H66,$J66)),IF($D66=$D$4,(IF($G66=$B$6,$B66,IF($G66=$B$5,$B66,IF($G66=$B$4,0,IF($G66=$B$3,0,0))))),$G$3))</f>
        <v>0</v>
      </c>
      <c r="J66" s="3">
        <f t="shared" ref="J66:J73" si="26">IF($D66=$D$3,$B66*$F66,IF($D66=$D$4,(IF($G66=$B$6,$B66,IF($G66=$B$5,0,IF($G66=$B$4,0,IF($G66=$B$3,0,0))))),$G$3))</f>
        <v>0</v>
      </c>
      <c r="K66" s="448"/>
      <c r="L66" s="449" t="str">
        <f t="shared" ref="L66:L73" si="27">IFERROR(B66/B$76,"")</f>
        <v/>
      </c>
      <c r="M66" s="449" t="str">
        <f t="shared" ref="M66:M73" si="28">IFERROR((B66-J66)/B66,"")</f>
        <v/>
      </c>
      <c r="N66" s="450" t="str">
        <f t="shared" ref="N66:N73" si="29">IF(L66="","",IF(L66=0,"",IF(L66&lt;10.01%,"LOW RELIANCE",IF(L66&lt;25.01%,"MODERATE RELIANCE","HIGH RELIANCE"))))</f>
        <v/>
      </c>
      <c r="O66" s="450" t="str">
        <f t="shared" ref="O66:O73" si="30">IF(M66="","",IF(M66&lt;10.01%,"LOW RISK",IF(M66&lt;25.01%,"MODERATE RISK","HIGH RISK")))</f>
        <v/>
      </c>
    </row>
    <row r="67" spans="1:15">
      <c r="A67" s="26"/>
      <c r="B67" s="15"/>
      <c r="C67" s="12"/>
      <c r="D67" s="15"/>
      <c r="E67" s="13"/>
      <c r="F67" s="13"/>
      <c r="G67" s="14"/>
      <c r="H67" s="5">
        <f t="shared" si="24"/>
        <v>0</v>
      </c>
      <c r="I67" s="4">
        <f t="shared" si="25"/>
        <v>0</v>
      </c>
      <c r="J67" s="3">
        <f t="shared" si="26"/>
        <v>0</v>
      </c>
      <c r="K67" s="448"/>
      <c r="L67" s="449" t="str">
        <f t="shared" si="27"/>
        <v/>
      </c>
      <c r="M67" s="449" t="str">
        <f t="shared" si="28"/>
        <v/>
      </c>
      <c r="N67" s="450" t="str">
        <f t="shared" si="29"/>
        <v/>
      </c>
      <c r="O67" s="450" t="str">
        <f t="shared" si="30"/>
        <v/>
      </c>
    </row>
    <row r="68" spans="1:15">
      <c r="A68" s="26"/>
      <c r="B68" s="15"/>
      <c r="C68" s="12"/>
      <c r="D68" s="15"/>
      <c r="E68" s="13"/>
      <c r="F68" s="13"/>
      <c r="G68" s="14"/>
      <c r="H68" s="5">
        <f t="shared" si="24"/>
        <v>0</v>
      </c>
      <c r="I68" s="4">
        <f t="shared" si="25"/>
        <v>0</v>
      </c>
      <c r="J68" s="3">
        <f t="shared" si="26"/>
        <v>0</v>
      </c>
      <c r="K68" s="448"/>
      <c r="L68" s="449" t="str">
        <f t="shared" si="27"/>
        <v/>
      </c>
      <c r="M68" s="449" t="str">
        <f t="shared" si="28"/>
        <v/>
      </c>
      <c r="N68" s="450" t="str">
        <f t="shared" si="29"/>
        <v/>
      </c>
      <c r="O68" s="450" t="str">
        <f t="shared" si="30"/>
        <v/>
      </c>
    </row>
    <row r="69" spans="1:15">
      <c r="A69" s="26"/>
      <c r="B69" s="15"/>
      <c r="C69" s="12"/>
      <c r="D69" s="15"/>
      <c r="E69" s="13"/>
      <c r="F69" s="13"/>
      <c r="G69" s="14"/>
      <c r="H69" s="5">
        <f t="shared" si="24"/>
        <v>0</v>
      </c>
      <c r="I69" s="4">
        <f t="shared" si="25"/>
        <v>0</v>
      </c>
      <c r="J69" s="3">
        <f t="shared" si="26"/>
        <v>0</v>
      </c>
      <c r="K69" s="448"/>
      <c r="L69" s="449" t="str">
        <f t="shared" si="27"/>
        <v/>
      </c>
      <c r="M69" s="449" t="str">
        <f t="shared" si="28"/>
        <v/>
      </c>
      <c r="N69" s="450" t="str">
        <f t="shared" si="29"/>
        <v/>
      </c>
      <c r="O69" s="450" t="str">
        <f t="shared" si="30"/>
        <v/>
      </c>
    </row>
    <row r="70" spans="1:15">
      <c r="A70" s="26"/>
      <c r="B70" s="15"/>
      <c r="C70" s="12"/>
      <c r="D70" s="15"/>
      <c r="E70" s="13"/>
      <c r="F70" s="13"/>
      <c r="G70" s="14"/>
      <c r="H70" s="5">
        <f t="shared" si="24"/>
        <v>0</v>
      </c>
      <c r="I70" s="4">
        <f t="shared" si="25"/>
        <v>0</v>
      </c>
      <c r="J70" s="3">
        <f t="shared" si="26"/>
        <v>0</v>
      </c>
      <c r="K70" s="448"/>
      <c r="L70" s="449" t="str">
        <f t="shared" si="27"/>
        <v/>
      </c>
      <c r="M70" s="449" t="str">
        <f t="shared" si="28"/>
        <v/>
      </c>
      <c r="N70" s="450" t="str">
        <f t="shared" si="29"/>
        <v/>
      </c>
      <c r="O70" s="450" t="str">
        <f t="shared" si="30"/>
        <v/>
      </c>
    </row>
    <row r="71" spans="1:15">
      <c r="A71" s="26"/>
      <c r="B71" s="15"/>
      <c r="C71" s="12"/>
      <c r="D71" s="15"/>
      <c r="E71" s="13"/>
      <c r="F71" s="13"/>
      <c r="G71" s="14"/>
      <c r="H71" s="5">
        <f t="shared" si="24"/>
        <v>0</v>
      </c>
      <c r="I71" s="4">
        <f t="shared" si="25"/>
        <v>0</v>
      </c>
      <c r="J71" s="3">
        <f t="shared" si="26"/>
        <v>0</v>
      </c>
      <c r="K71" s="448"/>
      <c r="L71" s="449" t="str">
        <f t="shared" si="27"/>
        <v/>
      </c>
      <c r="M71" s="449" t="str">
        <f t="shared" si="28"/>
        <v/>
      </c>
      <c r="N71" s="450" t="str">
        <f t="shared" si="29"/>
        <v/>
      </c>
      <c r="O71" s="450" t="str">
        <f t="shared" si="30"/>
        <v/>
      </c>
    </row>
    <row r="72" spans="1:15">
      <c r="A72" s="26"/>
      <c r="B72" s="15"/>
      <c r="C72" s="12"/>
      <c r="D72" s="15"/>
      <c r="E72" s="13"/>
      <c r="F72" s="13"/>
      <c r="G72" s="14"/>
      <c r="H72" s="5">
        <f t="shared" si="24"/>
        <v>0</v>
      </c>
      <c r="I72" s="4">
        <f t="shared" si="25"/>
        <v>0</v>
      </c>
      <c r="J72" s="3">
        <f t="shared" si="26"/>
        <v>0</v>
      </c>
      <c r="K72" s="448"/>
      <c r="L72" s="449" t="str">
        <f t="shared" si="27"/>
        <v/>
      </c>
      <c r="M72" s="449" t="str">
        <f t="shared" si="28"/>
        <v/>
      </c>
      <c r="N72" s="450" t="str">
        <f t="shared" si="29"/>
        <v/>
      </c>
      <c r="O72" s="450" t="str">
        <f t="shared" si="30"/>
        <v/>
      </c>
    </row>
    <row r="73" spans="1:15">
      <c r="A73" s="26"/>
      <c r="B73" s="15"/>
      <c r="C73" s="12"/>
      <c r="D73" s="15"/>
      <c r="E73" s="13"/>
      <c r="F73" s="13"/>
      <c r="G73" s="14"/>
      <c r="H73" s="5">
        <f t="shared" si="24"/>
        <v>0</v>
      </c>
      <c r="I73" s="4">
        <f t="shared" si="25"/>
        <v>0</v>
      </c>
      <c r="J73" s="3">
        <f t="shared" si="26"/>
        <v>0</v>
      </c>
      <c r="K73" s="448"/>
      <c r="L73" s="449" t="str">
        <f t="shared" si="27"/>
        <v/>
      </c>
      <c r="M73" s="449" t="str">
        <f t="shared" si="28"/>
        <v/>
      </c>
      <c r="N73" s="450" t="str">
        <f t="shared" si="29"/>
        <v/>
      </c>
      <c r="O73" s="450" t="str">
        <f t="shared" si="30"/>
        <v/>
      </c>
    </row>
    <row r="74" spans="1:15" ht="17" customHeight="1">
      <c r="A74" s="34" t="s">
        <v>119</v>
      </c>
      <c r="B74" s="63">
        <f>SUM(B66:B73)</f>
        <v>0</v>
      </c>
      <c r="C74" s="59"/>
      <c r="D74" s="59"/>
      <c r="E74" s="212"/>
      <c r="F74" s="60"/>
      <c r="G74" s="64"/>
      <c r="H74" s="33">
        <f>SUM(H66:H73)</f>
        <v>0</v>
      </c>
      <c r="I74" s="33">
        <f t="shared" ref="I74:J74" si="31">SUM(I66:I73)</f>
        <v>0</v>
      </c>
      <c r="J74" s="33">
        <f t="shared" si="31"/>
        <v>0</v>
      </c>
      <c r="K74" s="454"/>
      <c r="L74" s="449"/>
    </row>
    <row r="75" spans="1:15">
      <c r="A75" s="58"/>
      <c r="B75" s="59"/>
      <c r="C75" s="59"/>
      <c r="D75" s="59"/>
      <c r="E75" s="59"/>
      <c r="F75" s="60"/>
      <c r="G75" s="61"/>
      <c r="H75" s="62"/>
      <c r="I75" s="62"/>
      <c r="J75" s="62"/>
      <c r="K75" s="448"/>
      <c r="L75" s="449"/>
    </row>
    <row r="76" spans="1:15" ht="21.5">
      <c r="A76" s="86" t="s">
        <v>120</v>
      </c>
      <c r="B76" s="87">
        <f>SUM(B74,B63,B39)</f>
        <v>0</v>
      </c>
      <c r="C76" s="87"/>
      <c r="D76" s="87"/>
      <c r="E76" s="87"/>
      <c r="F76" s="88"/>
      <c r="G76" s="89"/>
      <c r="H76" s="90">
        <f>SUM(H63,H39,H74)</f>
        <v>0</v>
      </c>
      <c r="I76" s="90">
        <f>SUM(I63,I39,I74)</f>
        <v>0</v>
      </c>
      <c r="J76" s="90">
        <f>SUM(J63,J39,J74)</f>
        <v>0</v>
      </c>
      <c r="K76" s="455"/>
      <c r="L76" s="449"/>
    </row>
    <row r="77" spans="1:15" ht="16" thickBot="1">
      <c r="A77" s="65"/>
      <c r="B77" s="66"/>
      <c r="C77" s="66"/>
      <c r="D77" s="66"/>
      <c r="E77" s="66"/>
      <c r="F77" s="67"/>
      <c r="G77" s="68"/>
      <c r="H77" s="69"/>
      <c r="I77" s="69"/>
      <c r="J77" s="69"/>
      <c r="K77" s="448"/>
    </row>
    <row r="78" spans="1:15">
      <c r="A78" s="73"/>
      <c r="B78" s="6"/>
      <c r="C78" s="6"/>
      <c r="D78" s="6"/>
      <c r="E78" s="6"/>
      <c r="F78" s="6"/>
      <c r="G78" s="6"/>
      <c r="H78" s="6"/>
      <c r="I78" s="6"/>
      <c r="J78" s="6"/>
    </row>
    <row r="79" spans="1:15">
      <c r="A79" s="6"/>
      <c r="B79" s="6"/>
      <c r="C79" s="6"/>
      <c r="D79" s="6"/>
      <c r="E79" s="6"/>
      <c r="F79" s="6"/>
      <c r="G79" s="6"/>
      <c r="H79" s="6"/>
      <c r="I79" s="6"/>
      <c r="J79" s="6"/>
    </row>
    <row r="80" spans="1:15">
      <c r="A80" s="6"/>
      <c r="B80" s="6"/>
      <c r="C80" s="6"/>
      <c r="D80" s="6"/>
      <c r="E80" s="6"/>
      <c r="F80" s="6"/>
      <c r="G80" s="6"/>
      <c r="H80" s="6"/>
      <c r="I80" s="6"/>
      <c r="J80" s="6"/>
    </row>
    <row r="81" spans="1:10">
      <c r="A81" s="6"/>
      <c r="B81" s="6"/>
      <c r="C81" s="6"/>
      <c r="D81" s="6"/>
      <c r="E81" s="6"/>
      <c r="F81" s="6"/>
      <c r="G81" s="6"/>
      <c r="H81" s="6"/>
      <c r="I81" s="6"/>
      <c r="J81" s="6"/>
    </row>
    <row r="82" spans="1:10">
      <c r="A82" s="6"/>
      <c r="B82" s="6"/>
      <c r="C82" s="6"/>
      <c r="D82" s="6"/>
      <c r="E82" s="6"/>
      <c r="F82" s="6"/>
      <c r="G82" s="6"/>
      <c r="H82" s="6"/>
      <c r="I82" s="6"/>
      <c r="J82" s="6"/>
    </row>
    <row r="83" spans="1:10">
      <c r="A83" s="6"/>
      <c r="B83" s="6"/>
      <c r="C83" s="6"/>
      <c r="D83" s="6"/>
      <c r="E83" s="6"/>
      <c r="F83" s="6"/>
      <c r="G83" s="6"/>
      <c r="H83" s="6"/>
      <c r="I83" s="6"/>
      <c r="J83" s="6"/>
    </row>
    <row r="84" spans="1:10">
      <c r="A84" s="6"/>
      <c r="B84" s="6"/>
      <c r="C84" s="6"/>
      <c r="D84" s="6"/>
      <c r="E84" s="6"/>
      <c r="F84" s="6"/>
      <c r="G84" s="6"/>
      <c r="H84" s="6"/>
      <c r="I84" s="6"/>
      <c r="J84" s="6"/>
    </row>
    <row r="85" spans="1:10">
      <c r="A85" s="6"/>
      <c r="B85" s="6"/>
      <c r="C85" s="6"/>
      <c r="D85" s="6"/>
      <c r="E85" s="6"/>
      <c r="F85" s="6"/>
      <c r="G85" s="6"/>
      <c r="H85" s="6"/>
      <c r="I85" s="6"/>
      <c r="J85" s="6"/>
    </row>
    <row r="86" spans="1:10">
      <c r="A86" s="6"/>
      <c r="B86" s="6"/>
      <c r="C86" s="6"/>
      <c r="D86" s="6"/>
      <c r="E86" s="6"/>
      <c r="F86" s="6"/>
      <c r="G86" s="6"/>
      <c r="H86" s="6"/>
      <c r="I86" s="6"/>
      <c r="J86" s="6"/>
    </row>
    <row r="87" spans="1:10">
      <c r="A87" s="6"/>
      <c r="B87" s="6"/>
      <c r="C87" s="6"/>
      <c r="D87" s="6"/>
      <c r="E87" s="6"/>
      <c r="F87" s="6"/>
      <c r="G87" s="6"/>
      <c r="H87" s="6"/>
      <c r="I87" s="6"/>
      <c r="J87" s="6"/>
    </row>
    <row r="88" spans="1:10">
      <c r="A88" s="6"/>
      <c r="B88" s="6"/>
      <c r="C88" s="6"/>
      <c r="D88" s="6"/>
      <c r="E88" s="6"/>
      <c r="F88" s="6"/>
      <c r="G88" s="6"/>
      <c r="H88" s="6"/>
      <c r="I88" s="6"/>
      <c r="J88" s="6"/>
    </row>
    <row r="89" spans="1:10">
      <c r="A89" s="6"/>
      <c r="B89" s="6"/>
      <c r="C89" s="6"/>
      <c r="D89" s="6"/>
      <c r="E89" s="6"/>
      <c r="F89" s="6"/>
      <c r="G89" s="6"/>
      <c r="H89" s="6"/>
      <c r="I89" s="6"/>
      <c r="J89" s="6"/>
    </row>
    <row r="90" spans="1:10">
      <c r="A90" s="6"/>
      <c r="B90" s="6"/>
      <c r="C90" s="6"/>
      <c r="D90" s="6"/>
      <c r="E90" s="6"/>
      <c r="F90" s="6"/>
      <c r="G90" s="6"/>
      <c r="H90" s="6"/>
      <c r="I90" s="6"/>
      <c r="J90" s="6"/>
    </row>
    <row r="91" spans="1:10">
      <c r="A91" s="6"/>
      <c r="B91" s="6"/>
      <c r="C91" s="6"/>
      <c r="D91" s="6"/>
      <c r="E91" s="6"/>
      <c r="F91" s="6"/>
      <c r="G91" s="6"/>
      <c r="H91" s="6"/>
      <c r="I91" s="6"/>
      <c r="J91" s="6"/>
    </row>
    <row r="92" spans="1:10">
      <c r="A92" s="6"/>
      <c r="B92" s="6"/>
      <c r="C92" s="6"/>
      <c r="D92" s="6"/>
      <c r="E92" s="6"/>
      <c r="F92" s="6"/>
      <c r="G92" s="6"/>
      <c r="H92" s="6"/>
      <c r="I92" s="6"/>
      <c r="J92" s="6"/>
    </row>
    <row r="93" spans="1:10">
      <c r="A93" s="6"/>
      <c r="B93" s="6"/>
      <c r="C93" s="6"/>
      <c r="D93" s="6"/>
      <c r="E93" s="6"/>
      <c r="F93" s="6"/>
      <c r="G93" s="6"/>
      <c r="H93" s="6"/>
      <c r="I93" s="6"/>
      <c r="J93" s="6"/>
    </row>
    <row r="94" spans="1:10">
      <c r="A94" s="6"/>
      <c r="B94" s="6"/>
      <c r="C94" s="6"/>
      <c r="D94" s="6"/>
      <c r="E94" s="6"/>
      <c r="F94" s="6"/>
      <c r="G94" s="6"/>
      <c r="H94" s="6"/>
      <c r="I94" s="6"/>
      <c r="J94" s="6"/>
    </row>
    <row r="95" spans="1:10">
      <c r="A95" s="6"/>
      <c r="B95" s="6"/>
      <c r="C95" s="6"/>
      <c r="D95" s="6"/>
      <c r="E95" s="6"/>
      <c r="F95" s="6"/>
      <c r="G95" s="6"/>
      <c r="H95" s="6"/>
      <c r="I95" s="6"/>
      <c r="J95" s="6"/>
    </row>
    <row r="96" spans="1:10">
      <c r="A96" s="6"/>
      <c r="B96" s="6"/>
      <c r="C96" s="6"/>
      <c r="D96" s="6"/>
      <c r="E96" s="6"/>
      <c r="F96" s="6"/>
      <c r="G96" s="6"/>
      <c r="H96" s="6"/>
      <c r="I96" s="6"/>
      <c r="J96" s="6"/>
    </row>
    <row r="97" spans="1:10">
      <c r="A97" s="6"/>
      <c r="B97" s="6"/>
      <c r="C97" s="6"/>
      <c r="D97" s="6"/>
      <c r="E97" s="6"/>
      <c r="F97" s="6"/>
      <c r="G97" s="6"/>
      <c r="H97" s="6"/>
      <c r="I97" s="6"/>
      <c r="J97" s="6"/>
    </row>
    <row r="98" spans="1:10">
      <c r="A98" s="6"/>
      <c r="B98" s="6"/>
      <c r="C98" s="6"/>
      <c r="D98" s="6"/>
      <c r="E98" s="6"/>
      <c r="F98" s="6"/>
      <c r="G98" s="6"/>
      <c r="H98" s="6"/>
      <c r="I98" s="6"/>
      <c r="J98" s="6"/>
    </row>
    <row r="99" spans="1:10">
      <c r="A99" s="6"/>
      <c r="B99" s="6"/>
      <c r="C99" s="6"/>
      <c r="D99" s="6"/>
      <c r="E99" s="6"/>
      <c r="F99" s="6"/>
      <c r="G99" s="6"/>
      <c r="H99" s="6"/>
      <c r="I99" s="6"/>
      <c r="J99" s="6"/>
    </row>
    <row r="100" spans="1:10">
      <c r="A100" s="6"/>
      <c r="B100" s="6"/>
      <c r="C100" s="6"/>
      <c r="D100" s="6"/>
      <c r="E100" s="6"/>
      <c r="F100" s="6"/>
      <c r="G100" s="6"/>
      <c r="H100" s="6"/>
      <c r="I100" s="6"/>
      <c r="J100" s="6"/>
    </row>
    <row r="101" spans="1:10">
      <c r="A101" s="6"/>
      <c r="B101" s="6"/>
      <c r="C101" s="6"/>
      <c r="D101" s="6"/>
      <c r="E101" s="6"/>
      <c r="F101" s="6"/>
      <c r="G101" s="6"/>
      <c r="H101" s="6"/>
      <c r="I101" s="6"/>
      <c r="J101" s="6"/>
    </row>
    <row r="102" spans="1:10">
      <c r="A102" s="6"/>
      <c r="B102" s="6"/>
      <c r="C102" s="6"/>
      <c r="D102" s="6"/>
      <c r="E102" s="6"/>
      <c r="F102" s="6"/>
      <c r="G102" s="6"/>
      <c r="H102" s="6"/>
      <c r="I102" s="6"/>
      <c r="J102" s="6"/>
    </row>
    <row r="103" spans="1:10">
      <c r="A103" s="6"/>
      <c r="B103" s="6"/>
      <c r="C103" s="6"/>
      <c r="D103" s="6"/>
      <c r="E103" s="6"/>
      <c r="F103" s="6"/>
      <c r="G103" s="6"/>
      <c r="H103" s="6"/>
      <c r="I103" s="6"/>
      <c r="J103" s="6"/>
    </row>
    <row r="104" spans="1:10">
      <c r="A104" s="6"/>
      <c r="B104" s="6"/>
      <c r="C104" s="6"/>
      <c r="D104" s="6"/>
      <c r="E104" s="6"/>
      <c r="F104" s="6"/>
      <c r="G104" s="6"/>
      <c r="H104" s="6"/>
      <c r="I104" s="6"/>
      <c r="J104" s="6"/>
    </row>
    <row r="105" spans="1:10">
      <c r="A105" s="6"/>
      <c r="B105" s="6"/>
      <c r="C105" s="6"/>
      <c r="D105" s="6"/>
      <c r="E105" s="6"/>
      <c r="F105" s="6"/>
      <c r="G105" s="6"/>
      <c r="H105" s="6"/>
      <c r="I105" s="6"/>
      <c r="J105" s="6"/>
    </row>
    <row r="106" spans="1:10">
      <c r="A106" s="6"/>
      <c r="B106" s="6"/>
      <c r="C106" s="6"/>
      <c r="D106" s="6"/>
      <c r="E106" s="6"/>
      <c r="F106" s="6"/>
      <c r="G106" s="6"/>
      <c r="H106" s="6"/>
      <c r="I106" s="6"/>
      <c r="J106" s="6"/>
    </row>
    <row r="107" spans="1:10">
      <c r="A107" s="6"/>
      <c r="B107" s="6"/>
      <c r="C107" s="6"/>
      <c r="D107" s="6"/>
      <c r="E107" s="6"/>
      <c r="F107" s="6"/>
      <c r="G107" s="6"/>
      <c r="H107" s="6"/>
      <c r="I107" s="6"/>
      <c r="J107" s="6"/>
    </row>
    <row r="108" spans="1:10">
      <c r="A108" s="6"/>
      <c r="B108" s="6"/>
      <c r="C108" s="6"/>
      <c r="D108" s="6"/>
      <c r="E108" s="6"/>
      <c r="F108" s="6"/>
      <c r="G108" s="6"/>
      <c r="H108" s="6"/>
      <c r="I108" s="6"/>
      <c r="J108" s="6"/>
    </row>
    <row r="109" spans="1:10">
      <c r="A109" s="6"/>
      <c r="B109" s="6"/>
      <c r="C109" s="6"/>
      <c r="D109" s="6"/>
      <c r="E109" s="6"/>
      <c r="F109" s="6"/>
      <c r="G109" s="6"/>
      <c r="H109" s="6"/>
      <c r="I109" s="6"/>
      <c r="J109" s="6"/>
    </row>
    <row r="110" spans="1:10">
      <c r="A110" s="6"/>
      <c r="B110" s="6"/>
      <c r="C110" s="6"/>
      <c r="D110" s="6"/>
      <c r="E110" s="6"/>
      <c r="F110" s="6"/>
      <c r="G110" s="6"/>
      <c r="H110" s="6"/>
      <c r="I110" s="6"/>
      <c r="J110" s="6"/>
    </row>
    <row r="111" spans="1:10">
      <c r="A111" s="6"/>
      <c r="B111" s="6"/>
      <c r="C111" s="6"/>
      <c r="D111" s="6"/>
      <c r="E111" s="6"/>
      <c r="F111" s="6"/>
      <c r="G111" s="6"/>
      <c r="H111" s="6"/>
      <c r="I111" s="6"/>
      <c r="J111" s="6"/>
    </row>
    <row r="112" spans="1:10">
      <c r="A112" s="6"/>
      <c r="B112" s="6"/>
      <c r="C112" s="6"/>
      <c r="D112" s="6"/>
      <c r="E112" s="6"/>
      <c r="F112" s="6"/>
      <c r="G112" s="6"/>
      <c r="H112" s="6"/>
      <c r="I112" s="6"/>
      <c r="J112" s="6"/>
    </row>
    <row r="113" spans="1:10">
      <c r="A113" s="6"/>
      <c r="B113" s="6"/>
      <c r="C113" s="6"/>
      <c r="D113" s="6"/>
      <c r="E113" s="6"/>
      <c r="F113" s="6"/>
      <c r="G113" s="6"/>
      <c r="H113" s="6"/>
      <c r="I113" s="6"/>
      <c r="J113" s="6"/>
    </row>
    <row r="114" spans="1:10">
      <c r="A114" s="6"/>
      <c r="B114" s="6"/>
      <c r="C114" s="6"/>
      <c r="D114" s="6"/>
      <c r="E114" s="6"/>
      <c r="F114" s="6"/>
      <c r="G114" s="6"/>
      <c r="H114" s="6"/>
      <c r="I114" s="6"/>
      <c r="J114" s="6"/>
    </row>
    <row r="115" spans="1:10">
      <c r="A115" s="6"/>
      <c r="B115" s="6"/>
      <c r="C115" s="6"/>
      <c r="D115" s="6"/>
      <c r="E115" s="6"/>
      <c r="F115" s="6"/>
      <c r="G115" s="6"/>
      <c r="H115" s="6"/>
      <c r="I115" s="6"/>
      <c r="J115" s="6"/>
    </row>
    <row r="116" spans="1:10">
      <c r="A116" s="6"/>
      <c r="B116" s="6"/>
      <c r="C116" s="6"/>
      <c r="D116" s="6"/>
      <c r="E116" s="6"/>
      <c r="F116" s="6"/>
      <c r="G116" s="6"/>
      <c r="H116" s="6"/>
      <c r="I116" s="6"/>
      <c r="J116" s="6"/>
    </row>
    <row r="117" spans="1:10">
      <c r="A117" s="6"/>
      <c r="B117" s="6"/>
      <c r="C117" s="6"/>
      <c r="D117" s="6"/>
      <c r="E117" s="6"/>
      <c r="F117" s="6"/>
      <c r="G117" s="6"/>
      <c r="H117" s="6"/>
      <c r="I117" s="6"/>
      <c r="J117" s="6"/>
    </row>
    <row r="118" spans="1:10">
      <c r="A118" s="6"/>
      <c r="B118" s="6"/>
      <c r="C118" s="6"/>
      <c r="D118" s="6"/>
      <c r="E118" s="6"/>
      <c r="F118" s="6"/>
      <c r="G118" s="6"/>
      <c r="H118" s="6"/>
      <c r="I118" s="6"/>
      <c r="J118" s="6"/>
    </row>
    <row r="119" spans="1:10">
      <c r="A119" s="6"/>
      <c r="B119" s="6"/>
      <c r="C119" s="6"/>
      <c r="D119" s="6"/>
      <c r="E119" s="6"/>
      <c r="F119" s="6"/>
      <c r="G119" s="6"/>
      <c r="H119" s="6"/>
      <c r="I119" s="6"/>
      <c r="J119" s="6"/>
    </row>
    <row r="120" spans="1:10">
      <c r="A120" s="6"/>
      <c r="B120" s="6"/>
      <c r="C120" s="6"/>
      <c r="D120" s="6"/>
      <c r="E120" s="6"/>
      <c r="F120" s="6"/>
      <c r="G120" s="6"/>
      <c r="H120" s="6"/>
      <c r="I120" s="6"/>
      <c r="J120" s="6"/>
    </row>
    <row r="121" spans="1:10">
      <c r="A121" s="6"/>
      <c r="B121" s="6"/>
      <c r="C121" s="6"/>
      <c r="D121" s="6"/>
      <c r="E121" s="6"/>
      <c r="F121" s="6"/>
      <c r="G121" s="6"/>
      <c r="H121" s="6"/>
      <c r="I121" s="6"/>
      <c r="J121" s="6"/>
    </row>
    <row r="122" spans="1:10">
      <c r="A122" s="6"/>
      <c r="B122" s="6"/>
      <c r="C122" s="6"/>
      <c r="D122" s="6"/>
      <c r="E122" s="6"/>
      <c r="F122" s="6"/>
      <c r="G122" s="6"/>
      <c r="H122" s="6"/>
      <c r="I122" s="6"/>
      <c r="J122" s="6"/>
    </row>
    <row r="123" spans="1:10">
      <c r="A123" s="6"/>
      <c r="B123" s="6"/>
      <c r="C123" s="6"/>
      <c r="D123" s="6"/>
      <c r="E123" s="6"/>
      <c r="F123" s="6"/>
      <c r="G123" s="6"/>
      <c r="H123" s="6"/>
      <c r="I123" s="6"/>
      <c r="J123" s="6"/>
    </row>
    <row r="124" spans="1:10">
      <c r="A124" s="6"/>
      <c r="B124" s="6"/>
      <c r="C124" s="6"/>
      <c r="D124" s="6"/>
      <c r="E124" s="6"/>
      <c r="F124" s="6"/>
      <c r="G124" s="6"/>
      <c r="H124" s="6"/>
      <c r="I124" s="6"/>
      <c r="J124" s="6"/>
    </row>
    <row r="125" spans="1:10">
      <c r="A125" s="6"/>
      <c r="B125" s="6"/>
      <c r="C125" s="6"/>
      <c r="D125" s="6"/>
      <c r="E125" s="6"/>
      <c r="F125" s="6"/>
      <c r="G125" s="6"/>
      <c r="H125" s="6"/>
      <c r="I125" s="6"/>
      <c r="J125" s="6"/>
    </row>
    <row r="126" spans="1:10">
      <c r="A126" s="6"/>
      <c r="B126" s="6"/>
      <c r="C126" s="6"/>
      <c r="D126" s="6"/>
      <c r="E126" s="6"/>
      <c r="F126" s="6"/>
      <c r="G126" s="6"/>
      <c r="H126" s="6"/>
      <c r="I126" s="6"/>
      <c r="J126" s="6"/>
    </row>
    <row r="127" spans="1:10">
      <c r="A127" s="6"/>
      <c r="B127" s="6"/>
      <c r="C127" s="6"/>
      <c r="D127" s="6"/>
      <c r="E127" s="6"/>
      <c r="F127" s="6"/>
      <c r="G127" s="6"/>
      <c r="H127" s="6"/>
      <c r="I127" s="6"/>
      <c r="J127" s="6"/>
    </row>
    <row r="128" spans="1:10">
      <c r="A128" s="6"/>
      <c r="B128" s="6"/>
      <c r="C128" s="6"/>
      <c r="D128" s="6"/>
      <c r="E128" s="6"/>
      <c r="F128" s="6"/>
      <c r="G128" s="6"/>
      <c r="H128" s="6"/>
      <c r="I128" s="6"/>
      <c r="J128" s="6"/>
    </row>
    <row r="129" spans="1:10">
      <c r="A129" s="6"/>
      <c r="B129" s="6"/>
      <c r="C129" s="6"/>
      <c r="D129" s="6"/>
      <c r="E129" s="6"/>
      <c r="F129" s="6"/>
      <c r="G129" s="6"/>
      <c r="H129" s="6"/>
      <c r="I129" s="6"/>
      <c r="J129" s="6"/>
    </row>
    <row r="130" spans="1:10">
      <c r="A130" s="6"/>
      <c r="B130" s="6"/>
      <c r="C130" s="6"/>
      <c r="D130" s="6"/>
      <c r="E130" s="6"/>
      <c r="F130" s="6"/>
      <c r="G130" s="6"/>
      <c r="H130" s="6"/>
      <c r="I130" s="6"/>
      <c r="J130" s="6"/>
    </row>
    <row r="131" spans="1:10">
      <c r="A131" s="6"/>
      <c r="B131" s="6"/>
      <c r="C131" s="6"/>
      <c r="D131" s="6"/>
      <c r="E131" s="6"/>
      <c r="F131" s="6"/>
      <c r="G131" s="6"/>
      <c r="H131" s="6"/>
      <c r="I131" s="6"/>
      <c r="J131" s="6"/>
    </row>
    <row r="132" spans="1:10">
      <c r="A132" s="6"/>
      <c r="B132" s="6"/>
      <c r="C132" s="6"/>
      <c r="D132" s="6"/>
      <c r="E132" s="6"/>
      <c r="F132" s="6"/>
      <c r="G132" s="6"/>
      <c r="H132" s="6"/>
      <c r="I132" s="6"/>
      <c r="J132" s="6"/>
    </row>
    <row r="133" spans="1:10">
      <c r="A133" s="6"/>
      <c r="B133" s="6"/>
      <c r="C133" s="6"/>
      <c r="D133" s="6"/>
      <c r="E133" s="6"/>
      <c r="F133" s="6"/>
      <c r="G133" s="6"/>
      <c r="H133" s="6"/>
      <c r="I133" s="6"/>
      <c r="J133" s="6"/>
    </row>
    <row r="134" spans="1:10">
      <c r="A134" s="6"/>
      <c r="B134" s="6"/>
      <c r="C134" s="6"/>
      <c r="D134" s="6"/>
      <c r="E134" s="6"/>
      <c r="F134" s="6"/>
      <c r="G134" s="6"/>
      <c r="H134" s="6"/>
      <c r="I134" s="6"/>
      <c r="J134" s="6"/>
    </row>
    <row r="135" spans="1:10">
      <c r="A135" s="6"/>
      <c r="B135" s="6"/>
      <c r="C135" s="6"/>
      <c r="D135" s="6"/>
      <c r="E135" s="6"/>
      <c r="F135" s="6"/>
      <c r="G135" s="6"/>
      <c r="H135" s="6"/>
      <c r="I135" s="6"/>
      <c r="J135" s="6"/>
    </row>
    <row r="136" spans="1:10">
      <c r="A136" s="6"/>
      <c r="B136" s="6"/>
      <c r="C136" s="6"/>
      <c r="D136" s="6"/>
      <c r="E136" s="6"/>
      <c r="F136" s="6"/>
      <c r="G136" s="6"/>
      <c r="H136" s="6"/>
      <c r="I136" s="6"/>
      <c r="J136" s="6"/>
    </row>
    <row r="137" spans="1:10">
      <c r="A137" s="6"/>
      <c r="B137" s="6"/>
      <c r="C137" s="6"/>
      <c r="D137" s="6"/>
      <c r="E137" s="6"/>
      <c r="F137" s="6"/>
      <c r="G137" s="6"/>
      <c r="H137" s="6"/>
      <c r="I137" s="6"/>
      <c r="J137" s="6"/>
    </row>
    <row r="138" spans="1:10">
      <c r="A138" s="6"/>
      <c r="B138" s="6"/>
      <c r="C138" s="6"/>
      <c r="D138" s="6"/>
      <c r="E138" s="6"/>
      <c r="F138" s="6"/>
      <c r="G138" s="6"/>
      <c r="H138" s="6"/>
      <c r="I138" s="6"/>
      <c r="J138" s="6"/>
    </row>
    <row r="139" spans="1:10">
      <c r="A139" s="6"/>
      <c r="B139" s="6"/>
      <c r="C139" s="6"/>
      <c r="D139" s="6"/>
      <c r="E139" s="6"/>
      <c r="F139" s="6"/>
      <c r="G139" s="6"/>
      <c r="H139" s="6"/>
      <c r="I139" s="6"/>
      <c r="J139" s="6"/>
    </row>
    <row r="140" spans="1:10">
      <c r="A140" s="6"/>
      <c r="B140" s="6"/>
      <c r="C140" s="6"/>
      <c r="D140" s="6"/>
      <c r="E140" s="6"/>
      <c r="F140" s="6"/>
      <c r="G140" s="6"/>
      <c r="H140" s="6"/>
      <c r="I140" s="6"/>
      <c r="J140" s="6"/>
    </row>
    <row r="141" spans="1:10">
      <c r="A141" s="6"/>
      <c r="B141" s="6"/>
      <c r="C141" s="6"/>
      <c r="D141" s="6"/>
      <c r="E141" s="6"/>
      <c r="F141" s="6"/>
      <c r="G141" s="6"/>
      <c r="H141" s="6"/>
      <c r="I141" s="6"/>
      <c r="J141" s="6"/>
    </row>
    <row r="142" spans="1:10">
      <c r="A142" s="6"/>
      <c r="B142" s="6"/>
      <c r="C142" s="6"/>
      <c r="D142" s="6"/>
      <c r="E142" s="6"/>
      <c r="F142" s="6"/>
      <c r="G142" s="6"/>
      <c r="H142" s="6"/>
      <c r="I142" s="6"/>
      <c r="J142" s="6"/>
    </row>
    <row r="143" spans="1:10">
      <c r="A143" s="6"/>
      <c r="B143" s="6"/>
      <c r="C143" s="6"/>
      <c r="D143" s="6"/>
      <c r="E143" s="6"/>
      <c r="F143" s="6"/>
      <c r="G143" s="6"/>
      <c r="H143" s="6"/>
      <c r="I143" s="6"/>
      <c r="J143" s="6"/>
    </row>
    <row r="144" spans="1:10">
      <c r="A144" s="6"/>
      <c r="B144" s="6"/>
      <c r="C144" s="6"/>
      <c r="D144" s="6"/>
      <c r="E144" s="6"/>
      <c r="F144" s="6"/>
      <c r="G144" s="6"/>
      <c r="H144" s="6"/>
      <c r="I144" s="6"/>
      <c r="J144" s="6"/>
    </row>
    <row r="145" spans="1:10">
      <c r="A145" s="6"/>
      <c r="B145" s="6"/>
      <c r="C145" s="6"/>
      <c r="D145" s="6"/>
      <c r="E145" s="6"/>
      <c r="F145" s="6"/>
      <c r="G145" s="6"/>
      <c r="H145" s="6"/>
      <c r="I145" s="6"/>
      <c r="J145" s="6"/>
    </row>
    <row r="146" spans="1:10">
      <c r="A146" s="6"/>
      <c r="B146" s="6"/>
      <c r="C146" s="6"/>
      <c r="D146" s="6"/>
      <c r="E146" s="6"/>
      <c r="F146" s="6"/>
      <c r="G146" s="6"/>
      <c r="H146" s="6"/>
      <c r="I146" s="6"/>
      <c r="J146" s="6"/>
    </row>
    <row r="147" spans="1:10">
      <c r="A147" s="6"/>
      <c r="B147" s="6"/>
      <c r="C147" s="6"/>
      <c r="D147" s="6"/>
      <c r="E147" s="6"/>
      <c r="F147" s="6"/>
      <c r="G147" s="6"/>
      <c r="H147" s="6"/>
      <c r="I147" s="6"/>
      <c r="J147" s="6"/>
    </row>
    <row r="148" spans="1:10">
      <c r="A148" s="6"/>
      <c r="B148" s="6"/>
      <c r="C148" s="6"/>
      <c r="D148" s="6"/>
      <c r="E148" s="6"/>
      <c r="F148" s="6"/>
      <c r="G148" s="6"/>
      <c r="H148" s="6"/>
      <c r="I148" s="6"/>
      <c r="J148" s="6"/>
    </row>
    <row r="149" spans="1:10">
      <c r="A149" s="6"/>
      <c r="B149" s="6"/>
      <c r="C149" s="6"/>
      <c r="D149" s="6"/>
      <c r="E149" s="6"/>
      <c r="F149" s="6"/>
      <c r="G149" s="6"/>
      <c r="H149" s="6"/>
      <c r="I149" s="6"/>
      <c r="J149" s="6"/>
    </row>
    <row r="150" spans="1:10">
      <c r="A150" s="6"/>
      <c r="B150" s="6"/>
      <c r="C150" s="6"/>
      <c r="D150" s="6"/>
      <c r="E150" s="6"/>
      <c r="F150" s="6"/>
      <c r="G150" s="6"/>
      <c r="H150" s="6"/>
      <c r="I150" s="6"/>
      <c r="J150" s="6"/>
    </row>
    <row r="151" spans="1:10">
      <c r="A151" s="6"/>
      <c r="B151" s="6"/>
      <c r="C151" s="6"/>
      <c r="D151" s="6"/>
      <c r="E151" s="6"/>
      <c r="F151" s="6"/>
      <c r="G151" s="6"/>
      <c r="H151" s="6"/>
      <c r="I151" s="6"/>
      <c r="J151" s="6"/>
    </row>
    <row r="152" spans="1:10">
      <c r="A152" s="6"/>
      <c r="B152" s="6"/>
      <c r="C152" s="6"/>
      <c r="D152" s="6"/>
      <c r="E152" s="6"/>
      <c r="F152" s="6"/>
      <c r="G152" s="6"/>
      <c r="H152" s="6"/>
      <c r="I152" s="6"/>
      <c r="J152" s="6"/>
    </row>
    <row r="153" spans="1:10">
      <c r="A153" s="6"/>
      <c r="B153" s="6"/>
      <c r="C153" s="6"/>
      <c r="D153" s="6"/>
      <c r="E153" s="6"/>
      <c r="F153" s="6"/>
      <c r="G153" s="6"/>
      <c r="H153" s="6"/>
      <c r="I153" s="6"/>
      <c r="J153" s="6"/>
    </row>
    <row r="154" spans="1:10">
      <c r="A154" s="6"/>
      <c r="B154" s="6"/>
      <c r="C154" s="6"/>
      <c r="D154" s="6"/>
      <c r="E154" s="6"/>
      <c r="F154" s="6"/>
      <c r="G154" s="6"/>
      <c r="H154" s="6"/>
      <c r="I154" s="6"/>
      <c r="J154" s="6"/>
    </row>
    <row r="155" spans="1:10">
      <c r="A155" s="6"/>
      <c r="B155" s="6"/>
      <c r="C155" s="6"/>
      <c r="D155" s="6"/>
      <c r="E155" s="6"/>
      <c r="F155" s="6"/>
      <c r="G155" s="6"/>
      <c r="H155" s="6"/>
      <c r="I155" s="6"/>
      <c r="J155" s="6"/>
    </row>
    <row r="156" spans="1:10">
      <c r="A156" s="6"/>
      <c r="B156" s="6"/>
      <c r="C156" s="6"/>
      <c r="D156" s="6"/>
      <c r="E156" s="6"/>
      <c r="F156" s="6"/>
      <c r="G156" s="6"/>
      <c r="H156" s="6"/>
      <c r="I156" s="6"/>
      <c r="J156" s="6"/>
    </row>
    <row r="157" spans="1:10">
      <c r="A157" s="6"/>
      <c r="B157" s="6"/>
      <c r="C157" s="6"/>
      <c r="D157" s="6"/>
      <c r="E157" s="6"/>
      <c r="F157" s="6"/>
      <c r="G157" s="6"/>
      <c r="H157" s="6"/>
      <c r="I157" s="6"/>
      <c r="J157" s="6"/>
    </row>
    <row r="158" spans="1:10">
      <c r="A158" s="6"/>
      <c r="B158" s="6"/>
      <c r="C158" s="6"/>
      <c r="D158" s="6"/>
      <c r="E158" s="6"/>
      <c r="F158" s="6"/>
      <c r="G158" s="6"/>
      <c r="H158" s="6"/>
      <c r="I158" s="6"/>
      <c r="J158" s="6"/>
    </row>
    <row r="159" spans="1:10">
      <c r="A159" s="6"/>
      <c r="B159" s="6"/>
      <c r="C159" s="6"/>
      <c r="D159" s="6"/>
      <c r="E159" s="6"/>
      <c r="F159" s="6"/>
      <c r="G159" s="6"/>
      <c r="H159" s="6"/>
      <c r="I159" s="6"/>
      <c r="J159" s="6"/>
    </row>
    <row r="160" spans="1:10">
      <c r="A160" s="6"/>
      <c r="B160" s="6"/>
      <c r="C160" s="6"/>
      <c r="D160" s="6"/>
      <c r="E160" s="6"/>
      <c r="F160" s="6"/>
      <c r="G160" s="6"/>
      <c r="H160" s="6"/>
      <c r="I160" s="6"/>
      <c r="J160" s="6"/>
    </row>
    <row r="161" spans="1:10">
      <c r="A161" s="6"/>
      <c r="B161" s="6"/>
      <c r="C161" s="6"/>
      <c r="D161" s="6"/>
      <c r="E161" s="6"/>
      <c r="F161" s="6"/>
      <c r="G161" s="6"/>
      <c r="H161" s="6"/>
      <c r="I161" s="6"/>
      <c r="J161" s="6"/>
    </row>
    <row r="162" spans="1:10">
      <c r="A162" s="6"/>
      <c r="B162" s="6"/>
      <c r="C162" s="6"/>
      <c r="D162" s="6"/>
      <c r="E162" s="6"/>
      <c r="F162" s="6"/>
      <c r="G162" s="6"/>
      <c r="H162" s="6"/>
      <c r="I162" s="6"/>
      <c r="J162" s="6"/>
    </row>
    <row r="163" spans="1:10">
      <c r="A163" s="6"/>
      <c r="B163" s="6"/>
      <c r="C163" s="6"/>
      <c r="D163" s="6"/>
      <c r="E163" s="6"/>
      <c r="F163" s="6"/>
      <c r="G163" s="6"/>
      <c r="H163" s="6"/>
      <c r="I163" s="6"/>
      <c r="J163" s="6"/>
    </row>
    <row r="164" spans="1:10">
      <c r="A164" s="6"/>
      <c r="B164" s="6"/>
      <c r="C164" s="6"/>
      <c r="D164" s="6"/>
      <c r="E164" s="6"/>
      <c r="F164" s="6"/>
      <c r="G164" s="6"/>
      <c r="H164" s="6"/>
      <c r="I164" s="6"/>
      <c r="J164" s="6"/>
    </row>
    <row r="165" spans="1:10">
      <c r="A165" s="6"/>
      <c r="B165" s="6"/>
      <c r="C165" s="6"/>
      <c r="D165" s="6"/>
      <c r="E165" s="6"/>
      <c r="F165" s="6"/>
      <c r="G165" s="6"/>
      <c r="H165" s="6"/>
      <c r="I165" s="6"/>
      <c r="J165" s="6"/>
    </row>
    <row r="166" spans="1:10">
      <c r="A166" s="6"/>
      <c r="B166" s="6"/>
      <c r="C166" s="6"/>
      <c r="D166" s="6"/>
      <c r="E166" s="6"/>
      <c r="F166" s="6"/>
      <c r="G166" s="6"/>
      <c r="H166" s="6"/>
      <c r="I166" s="6"/>
      <c r="J166" s="6"/>
    </row>
    <row r="167" spans="1:10">
      <c r="A167" s="6"/>
      <c r="B167" s="6"/>
      <c r="C167" s="6"/>
      <c r="D167" s="6"/>
      <c r="E167" s="6"/>
      <c r="F167" s="6"/>
      <c r="G167" s="6"/>
      <c r="H167" s="6"/>
      <c r="I167" s="6"/>
      <c r="J167" s="6"/>
    </row>
    <row r="168" spans="1:10">
      <c r="A168" s="6"/>
      <c r="B168" s="6"/>
      <c r="C168" s="6"/>
      <c r="D168" s="6"/>
      <c r="E168" s="6"/>
      <c r="F168" s="6"/>
      <c r="G168" s="6"/>
      <c r="H168" s="6"/>
      <c r="I168" s="6"/>
      <c r="J168" s="6"/>
    </row>
    <row r="169" spans="1:10">
      <c r="A169" s="6"/>
      <c r="B169" s="6"/>
      <c r="C169" s="6"/>
      <c r="D169" s="6"/>
      <c r="E169" s="6"/>
      <c r="F169" s="6"/>
      <c r="G169" s="6"/>
      <c r="H169" s="6"/>
      <c r="I169" s="6"/>
      <c r="J169" s="6"/>
    </row>
    <row r="170" spans="1:10">
      <c r="A170" s="6"/>
      <c r="B170" s="6"/>
      <c r="C170" s="6"/>
      <c r="D170" s="6"/>
      <c r="E170" s="6"/>
      <c r="F170" s="6"/>
      <c r="G170" s="6"/>
      <c r="H170" s="6"/>
      <c r="I170" s="6"/>
      <c r="J170" s="6"/>
    </row>
    <row r="171" spans="1:10">
      <c r="A171" s="6"/>
      <c r="B171" s="6"/>
      <c r="C171" s="6"/>
      <c r="D171" s="6"/>
      <c r="E171" s="6"/>
      <c r="F171" s="6"/>
      <c r="G171" s="6"/>
      <c r="H171" s="6"/>
      <c r="I171" s="6"/>
      <c r="J171" s="6"/>
    </row>
    <row r="172" spans="1:10">
      <c r="A172" s="6"/>
      <c r="B172" s="6"/>
      <c r="C172" s="6"/>
      <c r="D172" s="6"/>
      <c r="E172" s="6"/>
      <c r="F172" s="6"/>
      <c r="G172" s="6"/>
      <c r="H172" s="6"/>
      <c r="I172" s="6"/>
      <c r="J172" s="6"/>
    </row>
    <row r="173" spans="1:10">
      <c r="A173" s="6"/>
      <c r="B173" s="6"/>
      <c r="C173" s="6"/>
      <c r="D173" s="6"/>
      <c r="E173" s="6"/>
      <c r="F173" s="6"/>
      <c r="G173" s="6"/>
      <c r="H173" s="6"/>
      <c r="I173" s="6"/>
      <c r="J173" s="6"/>
    </row>
    <row r="174" spans="1:10">
      <c r="A174" s="6"/>
      <c r="B174" s="6"/>
      <c r="C174" s="6"/>
      <c r="D174" s="6"/>
      <c r="E174" s="6"/>
      <c r="F174" s="6"/>
      <c r="G174" s="6"/>
      <c r="H174" s="6"/>
      <c r="I174" s="6"/>
      <c r="J174" s="6"/>
    </row>
    <row r="175" spans="1:10">
      <c r="A175" s="6"/>
      <c r="B175" s="6"/>
      <c r="C175" s="6"/>
      <c r="D175" s="6"/>
      <c r="E175" s="6"/>
      <c r="F175" s="6"/>
      <c r="G175" s="6"/>
      <c r="H175" s="6"/>
      <c r="I175" s="6"/>
      <c r="J175" s="6"/>
    </row>
    <row r="176" spans="1:10">
      <c r="A176" s="6"/>
      <c r="B176" s="6"/>
      <c r="C176" s="6"/>
      <c r="D176" s="6"/>
      <c r="E176" s="6"/>
      <c r="F176" s="6"/>
      <c r="G176" s="6"/>
      <c r="H176" s="6"/>
      <c r="I176" s="6"/>
      <c r="J176" s="6"/>
    </row>
    <row r="177" spans="1:10">
      <c r="A177" s="6"/>
      <c r="B177" s="6"/>
      <c r="C177" s="6"/>
      <c r="D177" s="6"/>
      <c r="E177" s="6"/>
      <c r="F177" s="6"/>
      <c r="G177" s="6"/>
      <c r="H177" s="6"/>
      <c r="I177" s="6"/>
      <c r="J177" s="6"/>
    </row>
    <row r="178" spans="1:10">
      <c r="A178" s="6"/>
      <c r="B178" s="6"/>
      <c r="C178" s="6"/>
      <c r="D178" s="6"/>
      <c r="E178" s="6"/>
      <c r="F178" s="6"/>
      <c r="G178" s="6"/>
      <c r="H178" s="6"/>
      <c r="I178" s="6"/>
      <c r="J178" s="6"/>
    </row>
    <row r="179" spans="1:10">
      <c r="A179" s="6"/>
      <c r="B179" s="6"/>
      <c r="C179" s="6"/>
      <c r="D179" s="6"/>
      <c r="E179" s="6"/>
      <c r="F179" s="6"/>
      <c r="G179" s="6"/>
      <c r="H179" s="6"/>
      <c r="I179" s="6"/>
      <c r="J179" s="6"/>
    </row>
    <row r="180" spans="1:10">
      <c r="A180" s="6"/>
      <c r="B180" s="6"/>
      <c r="C180" s="6"/>
      <c r="D180" s="6"/>
      <c r="E180" s="6"/>
      <c r="F180" s="6"/>
      <c r="G180" s="6"/>
      <c r="H180" s="6"/>
      <c r="I180" s="6"/>
      <c r="J180" s="6"/>
    </row>
    <row r="181" spans="1:10">
      <c r="A181" s="6"/>
      <c r="B181" s="6"/>
      <c r="C181" s="6"/>
      <c r="D181" s="6"/>
      <c r="E181" s="6"/>
      <c r="F181" s="6"/>
      <c r="G181" s="6"/>
      <c r="H181" s="6"/>
      <c r="I181" s="6"/>
      <c r="J181" s="6"/>
    </row>
    <row r="182" spans="1:10">
      <c r="A182" s="6"/>
      <c r="B182" s="6"/>
      <c r="C182" s="6"/>
      <c r="D182" s="6"/>
      <c r="E182" s="6"/>
      <c r="F182" s="6"/>
      <c r="G182" s="6"/>
      <c r="H182" s="6"/>
      <c r="I182" s="6"/>
      <c r="J182" s="6"/>
    </row>
    <row r="183" spans="1:10">
      <c r="A183" s="6"/>
      <c r="B183" s="6"/>
      <c r="C183" s="6"/>
      <c r="D183" s="6"/>
      <c r="E183" s="6"/>
      <c r="F183" s="6"/>
      <c r="G183" s="6"/>
      <c r="H183" s="6"/>
      <c r="I183" s="6"/>
      <c r="J183" s="6"/>
    </row>
    <row r="184" spans="1:10">
      <c r="A184" s="6"/>
      <c r="B184" s="6"/>
      <c r="C184" s="6"/>
      <c r="D184" s="6"/>
      <c r="E184" s="6"/>
      <c r="F184" s="6"/>
      <c r="G184" s="6"/>
      <c r="H184" s="6"/>
      <c r="I184" s="6"/>
      <c r="J184" s="6"/>
    </row>
    <row r="185" spans="1:10">
      <c r="A185" s="6"/>
      <c r="B185" s="6"/>
      <c r="C185" s="6"/>
      <c r="D185" s="6"/>
      <c r="E185" s="6"/>
      <c r="F185" s="6"/>
      <c r="G185" s="6"/>
      <c r="H185" s="6"/>
      <c r="I185" s="6"/>
      <c r="J185" s="6"/>
    </row>
    <row r="186" spans="1:10">
      <c r="A186" s="6"/>
      <c r="B186" s="6"/>
      <c r="C186" s="6"/>
      <c r="D186" s="6"/>
      <c r="E186" s="6"/>
      <c r="F186" s="6"/>
      <c r="G186" s="6"/>
      <c r="H186" s="6"/>
      <c r="I186" s="6"/>
      <c r="J186" s="6"/>
    </row>
    <row r="187" spans="1:10">
      <c r="A187" s="6"/>
      <c r="B187" s="6"/>
      <c r="C187" s="6"/>
      <c r="D187" s="6"/>
      <c r="E187" s="6"/>
      <c r="F187" s="6"/>
      <c r="G187" s="6"/>
      <c r="H187" s="6"/>
      <c r="I187" s="6"/>
      <c r="J187" s="6"/>
    </row>
    <row r="188" spans="1:10">
      <c r="A188" s="6"/>
      <c r="B188" s="6"/>
      <c r="C188" s="6"/>
      <c r="D188" s="6"/>
      <c r="E188" s="6"/>
      <c r="F188" s="6"/>
      <c r="G188" s="6"/>
      <c r="H188" s="6"/>
      <c r="I188" s="6"/>
      <c r="J188" s="6"/>
    </row>
    <row r="189" spans="1:10">
      <c r="A189" s="6"/>
      <c r="B189" s="6"/>
      <c r="C189" s="6"/>
      <c r="D189" s="6"/>
      <c r="E189" s="6"/>
      <c r="F189" s="6"/>
      <c r="G189" s="6"/>
      <c r="H189" s="6"/>
      <c r="I189" s="6"/>
      <c r="J189" s="6"/>
    </row>
    <row r="190" spans="1:10">
      <c r="A190" s="6"/>
      <c r="B190" s="6"/>
      <c r="C190" s="6"/>
      <c r="D190" s="6"/>
      <c r="E190" s="6"/>
      <c r="F190" s="6"/>
      <c r="G190" s="6"/>
      <c r="H190" s="6"/>
      <c r="I190" s="6"/>
      <c r="J190" s="6"/>
    </row>
    <row r="191" spans="1:10">
      <c r="A191" s="6"/>
      <c r="B191" s="6"/>
      <c r="C191" s="6"/>
      <c r="D191" s="6"/>
      <c r="E191" s="6"/>
      <c r="F191" s="6"/>
      <c r="G191" s="6"/>
      <c r="H191" s="6"/>
      <c r="I191" s="6"/>
      <c r="J191" s="6"/>
    </row>
    <row r="192" spans="1:10">
      <c r="A192" s="6"/>
      <c r="B192" s="6"/>
      <c r="C192" s="6"/>
      <c r="D192" s="6"/>
      <c r="E192" s="6"/>
      <c r="F192" s="6"/>
      <c r="G192" s="6"/>
      <c r="H192" s="6"/>
      <c r="I192" s="6"/>
      <c r="J192" s="6"/>
    </row>
    <row r="193" spans="1:10">
      <c r="A193" s="6"/>
      <c r="B193" s="6"/>
      <c r="C193" s="6"/>
      <c r="D193" s="6"/>
      <c r="E193" s="6"/>
      <c r="F193" s="6"/>
      <c r="G193" s="6"/>
      <c r="H193" s="6"/>
      <c r="I193" s="6"/>
      <c r="J193" s="6"/>
    </row>
    <row r="194" spans="1:10">
      <c r="A194" s="6"/>
      <c r="B194" s="6"/>
      <c r="C194" s="6"/>
      <c r="D194" s="6"/>
      <c r="E194" s="6"/>
      <c r="F194" s="6"/>
      <c r="G194" s="6"/>
      <c r="H194" s="6"/>
      <c r="I194" s="6"/>
      <c r="J194" s="6"/>
    </row>
    <row r="195" spans="1:10">
      <c r="A195" s="6"/>
      <c r="B195" s="6"/>
      <c r="C195" s="6"/>
      <c r="D195" s="6"/>
      <c r="E195" s="6"/>
      <c r="F195" s="6"/>
      <c r="G195" s="6"/>
      <c r="H195" s="6"/>
      <c r="I195" s="6"/>
      <c r="J195" s="6"/>
    </row>
    <row r="196" spans="1:10">
      <c r="A196" s="6"/>
      <c r="B196" s="6"/>
      <c r="C196" s="6"/>
      <c r="D196" s="6"/>
      <c r="E196" s="6"/>
      <c r="F196" s="6"/>
      <c r="G196" s="6"/>
      <c r="H196" s="6"/>
      <c r="I196" s="6"/>
      <c r="J196" s="6"/>
    </row>
    <row r="197" spans="1:10">
      <c r="A197" s="6"/>
      <c r="B197" s="6"/>
      <c r="C197" s="6"/>
      <c r="D197" s="6"/>
      <c r="E197" s="6"/>
      <c r="F197" s="6"/>
      <c r="G197" s="6"/>
      <c r="H197" s="6"/>
      <c r="I197" s="6"/>
      <c r="J197" s="6"/>
    </row>
    <row r="198" spans="1:10">
      <c r="A198" s="6"/>
      <c r="B198" s="6"/>
      <c r="C198" s="6"/>
      <c r="D198" s="6"/>
      <c r="E198" s="6"/>
      <c r="F198" s="6"/>
      <c r="G198" s="6"/>
      <c r="H198" s="6"/>
      <c r="I198" s="6"/>
      <c r="J198" s="6"/>
    </row>
    <row r="199" spans="1:10">
      <c r="A199" s="6"/>
      <c r="B199" s="6"/>
      <c r="C199" s="6"/>
      <c r="D199" s="6"/>
      <c r="E199" s="6"/>
      <c r="F199" s="6"/>
      <c r="G199" s="6"/>
      <c r="H199" s="6"/>
      <c r="I199" s="6"/>
      <c r="J199" s="6"/>
    </row>
    <row r="200" spans="1:10">
      <c r="A200" s="6"/>
      <c r="B200" s="6"/>
      <c r="C200" s="6"/>
      <c r="D200" s="6"/>
      <c r="E200" s="6"/>
      <c r="F200" s="6"/>
      <c r="G200" s="6"/>
      <c r="H200" s="6"/>
      <c r="I200" s="6"/>
      <c r="J200" s="6"/>
    </row>
    <row r="201" spans="1:10">
      <c r="A201" s="6"/>
      <c r="B201" s="6"/>
      <c r="C201" s="6"/>
      <c r="D201" s="6"/>
      <c r="E201" s="6"/>
      <c r="F201" s="6"/>
      <c r="G201" s="6"/>
      <c r="H201" s="6"/>
      <c r="I201" s="6"/>
      <c r="J201" s="6"/>
    </row>
    <row r="202" spans="1:10">
      <c r="A202" s="6"/>
      <c r="B202" s="6"/>
      <c r="C202" s="6"/>
      <c r="D202" s="6"/>
      <c r="E202" s="6"/>
      <c r="F202" s="6"/>
      <c r="G202" s="6"/>
      <c r="H202" s="6"/>
      <c r="I202" s="6"/>
      <c r="J202" s="6"/>
    </row>
    <row r="203" spans="1:10">
      <c r="A203" s="6"/>
      <c r="B203" s="6"/>
      <c r="C203" s="6"/>
      <c r="D203" s="6"/>
      <c r="E203" s="6"/>
      <c r="F203" s="6"/>
      <c r="G203" s="6"/>
      <c r="H203" s="6"/>
      <c r="I203" s="6"/>
      <c r="J203" s="6"/>
    </row>
    <row r="204" spans="1:10">
      <c r="A204" s="6"/>
      <c r="B204" s="6"/>
      <c r="C204" s="6"/>
      <c r="D204" s="6"/>
      <c r="E204" s="6"/>
      <c r="F204" s="6"/>
      <c r="G204" s="6"/>
      <c r="H204" s="6"/>
      <c r="I204" s="6"/>
      <c r="J204" s="6"/>
    </row>
    <row r="205" spans="1:10">
      <c r="A205" s="6"/>
      <c r="B205" s="6"/>
      <c r="C205" s="6"/>
      <c r="D205" s="6"/>
      <c r="E205" s="6"/>
      <c r="F205" s="6"/>
      <c r="G205" s="6"/>
      <c r="H205" s="6"/>
      <c r="I205" s="6"/>
      <c r="J205" s="6"/>
    </row>
    <row r="206" spans="1:10">
      <c r="A206" s="6"/>
      <c r="B206" s="6"/>
      <c r="C206" s="6"/>
      <c r="D206" s="6"/>
      <c r="E206" s="6"/>
      <c r="F206" s="6"/>
      <c r="G206" s="6"/>
      <c r="H206" s="6"/>
      <c r="I206" s="6"/>
      <c r="J206" s="6"/>
    </row>
    <row r="207" spans="1:10">
      <c r="A207" s="6"/>
      <c r="B207" s="6"/>
      <c r="C207" s="6"/>
      <c r="D207" s="6"/>
      <c r="E207" s="6"/>
      <c r="F207" s="6"/>
      <c r="G207" s="6"/>
      <c r="H207" s="6"/>
      <c r="I207" s="6"/>
      <c r="J207" s="6"/>
    </row>
    <row r="208" spans="1:10">
      <c r="A208" s="6"/>
      <c r="B208" s="6"/>
      <c r="C208" s="6"/>
      <c r="D208" s="6"/>
      <c r="E208" s="6"/>
      <c r="F208" s="6"/>
      <c r="G208" s="6"/>
      <c r="H208" s="6"/>
      <c r="I208" s="6"/>
      <c r="J208" s="6"/>
    </row>
    <row r="209" spans="1:10">
      <c r="A209" s="6"/>
      <c r="B209" s="6"/>
      <c r="C209" s="6"/>
      <c r="D209" s="6"/>
      <c r="E209" s="6"/>
      <c r="F209" s="6"/>
      <c r="G209" s="6"/>
      <c r="H209" s="6"/>
      <c r="I209" s="6"/>
      <c r="J209" s="6"/>
    </row>
    <row r="210" spans="1:10">
      <c r="A210" s="6"/>
      <c r="B210" s="6"/>
      <c r="C210" s="6"/>
      <c r="D210" s="6"/>
      <c r="E210" s="6"/>
      <c r="F210" s="6"/>
      <c r="G210" s="6"/>
      <c r="H210" s="6"/>
      <c r="I210" s="6"/>
      <c r="J210" s="6"/>
    </row>
    <row r="211" spans="1:10">
      <c r="A211" s="6"/>
      <c r="B211" s="6"/>
      <c r="C211" s="6"/>
      <c r="D211" s="6"/>
      <c r="E211" s="6"/>
      <c r="F211" s="6"/>
      <c r="G211" s="6"/>
      <c r="H211" s="6"/>
      <c r="I211" s="6"/>
      <c r="J211" s="6"/>
    </row>
    <row r="212" spans="1:10">
      <c r="A212" s="6"/>
      <c r="B212" s="6"/>
      <c r="C212" s="6"/>
      <c r="D212" s="6"/>
      <c r="E212" s="6"/>
      <c r="F212" s="6"/>
      <c r="G212" s="6"/>
      <c r="H212" s="6"/>
      <c r="I212" s="6"/>
      <c r="J212" s="6"/>
    </row>
    <row r="213" spans="1:10">
      <c r="A213" s="6"/>
      <c r="B213" s="6"/>
      <c r="C213" s="6"/>
      <c r="D213" s="6"/>
      <c r="E213" s="6"/>
      <c r="F213" s="6"/>
      <c r="G213" s="6"/>
      <c r="H213" s="6"/>
      <c r="I213" s="6"/>
      <c r="J213" s="6"/>
    </row>
    <row r="214" spans="1:10">
      <c r="A214" s="6"/>
      <c r="B214" s="6"/>
      <c r="C214" s="6"/>
      <c r="D214" s="6"/>
      <c r="E214" s="6"/>
      <c r="F214" s="6"/>
      <c r="G214" s="6"/>
      <c r="H214" s="6"/>
      <c r="I214" s="6"/>
      <c r="J214" s="6"/>
    </row>
    <row r="215" spans="1:10">
      <c r="A215" s="6"/>
      <c r="B215" s="6"/>
      <c r="C215" s="6"/>
      <c r="D215" s="6"/>
      <c r="E215" s="6"/>
      <c r="F215" s="6"/>
      <c r="G215" s="6"/>
      <c r="H215" s="6"/>
      <c r="I215" s="6"/>
      <c r="J215" s="6"/>
    </row>
    <row r="216" spans="1:10">
      <c r="A216" s="6"/>
      <c r="B216" s="6"/>
      <c r="C216" s="6"/>
      <c r="D216" s="6"/>
      <c r="E216" s="6"/>
      <c r="F216" s="6"/>
      <c r="G216" s="6"/>
      <c r="H216" s="6"/>
      <c r="I216" s="6"/>
      <c r="J216" s="6"/>
    </row>
    <row r="217" spans="1:10">
      <c r="A217" s="6"/>
      <c r="B217" s="6"/>
      <c r="C217" s="6"/>
      <c r="D217" s="6"/>
      <c r="E217" s="6"/>
      <c r="F217" s="6"/>
      <c r="G217" s="6"/>
      <c r="H217" s="6"/>
      <c r="I217" s="6"/>
      <c r="J217" s="6"/>
    </row>
    <row r="218" spans="1:10">
      <c r="A218" s="6"/>
      <c r="B218" s="6"/>
      <c r="C218" s="6"/>
      <c r="D218" s="6"/>
      <c r="E218" s="6"/>
      <c r="F218" s="6"/>
      <c r="G218" s="6"/>
      <c r="H218" s="6"/>
      <c r="I218" s="6"/>
      <c r="J218" s="6"/>
    </row>
    <row r="219" spans="1:10">
      <c r="A219" s="6"/>
      <c r="B219" s="6"/>
      <c r="C219" s="6"/>
      <c r="D219" s="6"/>
      <c r="E219" s="6"/>
      <c r="F219" s="6"/>
      <c r="G219" s="6"/>
      <c r="H219" s="6"/>
      <c r="I219" s="6"/>
      <c r="J219" s="6"/>
    </row>
    <row r="220" spans="1:10">
      <c r="A220" s="6"/>
      <c r="B220" s="6"/>
      <c r="C220" s="6"/>
      <c r="D220" s="6"/>
      <c r="E220" s="6"/>
      <c r="F220" s="6"/>
      <c r="G220" s="6"/>
      <c r="H220" s="6"/>
      <c r="I220" s="6"/>
      <c r="J220" s="6"/>
    </row>
    <row r="221" spans="1:10">
      <c r="A221" s="6"/>
      <c r="B221" s="6"/>
      <c r="C221" s="6"/>
      <c r="D221" s="6"/>
      <c r="E221" s="6"/>
      <c r="F221" s="6"/>
      <c r="G221" s="6"/>
      <c r="H221" s="6"/>
      <c r="I221" s="6"/>
      <c r="J221" s="6"/>
    </row>
    <row r="222" spans="1:10">
      <c r="A222" s="6"/>
      <c r="B222" s="6"/>
      <c r="C222" s="6"/>
      <c r="D222" s="6"/>
      <c r="E222" s="6"/>
      <c r="F222" s="6"/>
      <c r="G222" s="6"/>
      <c r="H222" s="6"/>
      <c r="I222" s="6"/>
      <c r="J222" s="6"/>
    </row>
    <row r="223" spans="1:10">
      <c r="A223" s="6"/>
      <c r="B223" s="6"/>
      <c r="C223" s="6"/>
      <c r="D223" s="6"/>
      <c r="E223" s="6"/>
      <c r="F223" s="6"/>
      <c r="G223" s="6"/>
      <c r="H223" s="6"/>
      <c r="I223" s="6"/>
      <c r="J223" s="6"/>
    </row>
    <row r="224" spans="1:10">
      <c r="A224" s="6"/>
      <c r="B224" s="6"/>
      <c r="C224" s="6"/>
      <c r="D224" s="6"/>
      <c r="E224" s="6"/>
      <c r="F224" s="6"/>
      <c r="G224" s="6"/>
      <c r="H224" s="6"/>
      <c r="I224" s="6"/>
      <c r="J224" s="6"/>
    </row>
    <row r="225" spans="1:10">
      <c r="A225" s="6"/>
      <c r="B225" s="6"/>
      <c r="C225" s="6"/>
      <c r="D225" s="6"/>
      <c r="E225" s="6"/>
      <c r="F225" s="6"/>
      <c r="G225" s="6"/>
      <c r="H225" s="6"/>
      <c r="I225" s="6"/>
      <c r="J225" s="6"/>
    </row>
  </sheetData>
  <sheetProtection formatCells="0" formatColumns="0" formatRows="0" sort="0" autoFilter="0"/>
  <mergeCells count="10">
    <mergeCell ref="N8:N9"/>
    <mergeCell ref="O8:O9"/>
    <mergeCell ref="A7:J7"/>
    <mergeCell ref="H8:J8"/>
    <mergeCell ref="A8:A9"/>
    <mergeCell ref="B8:B9"/>
    <mergeCell ref="D8:D9"/>
    <mergeCell ref="F8:F9"/>
    <mergeCell ref="G8:G9"/>
    <mergeCell ref="E8:E9"/>
  </mergeCells>
  <conditionalFormatting sqref="E11:E38">
    <cfRule type="expression" dxfId="26" priority="90">
      <formula>D11&lt;&gt;"Variable"</formula>
    </cfRule>
  </conditionalFormatting>
  <conditionalFormatting sqref="E42:E62">
    <cfRule type="expression" dxfId="25" priority="20">
      <formula>D42&lt;&gt;"Variable"</formula>
    </cfRule>
  </conditionalFormatting>
  <conditionalFormatting sqref="E66:E73">
    <cfRule type="expression" dxfId="24" priority="17">
      <formula>D66&lt;&gt;"Variable"</formula>
    </cfRule>
  </conditionalFormatting>
  <conditionalFormatting sqref="F11:F38">
    <cfRule type="expression" dxfId="23" priority="22">
      <formula>D11&lt;&gt;"Variable"</formula>
    </cfRule>
  </conditionalFormatting>
  <conditionalFormatting sqref="F42:F62">
    <cfRule type="expression" dxfId="22" priority="19">
      <formula>D42&lt;&gt;"Variable"</formula>
    </cfRule>
  </conditionalFormatting>
  <conditionalFormatting sqref="F66:F73">
    <cfRule type="expression" dxfId="21" priority="16">
      <formula>D66&lt;&gt;"Variable"</formula>
    </cfRule>
  </conditionalFormatting>
  <conditionalFormatting sqref="G11:G38">
    <cfRule type="expression" dxfId="20" priority="91">
      <formula>D11&lt;&gt;"Fixed"</formula>
    </cfRule>
  </conditionalFormatting>
  <conditionalFormatting sqref="G42:G62">
    <cfRule type="expression" dxfId="19" priority="21">
      <formula>D42&lt;&gt;"Fixed"</formula>
    </cfRule>
  </conditionalFormatting>
  <conditionalFormatting sqref="G66:G73">
    <cfRule type="expression" dxfId="18" priority="18">
      <formula>D66&lt;&gt;"Fixed"</formula>
    </cfRule>
  </conditionalFormatting>
  <conditionalFormatting sqref="N11:O38">
    <cfRule type="beginsWith" dxfId="17" priority="13" operator="beginsWith" text="HIGH">
      <formula>LEFT(N11,LEN("HIGH"))="HIGH"</formula>
    </cfRule>
    <cfRule type="beginsWith" dxfId="16" priority="14" operator="beginsWith" text="MODERATE">
      <formula>LEFT(N11,LEN("MODERATE"))="MODERATE"</formula>
    </cfRule>
    <cfRule type="beginsWith" dxfId="15" priority="15" operator="beginsWith" text="LOW">
      <formula>LEFT(N11,LEN("LOW"))="LOW"</formula>
    </cfRule>
  </conditionalFormatting>
  <conditionalFormatting sqref="N42:O62">
    <cfRule type="beginsWith" dxfId="14" priority="4" operator="beginsWith" text="HIGH">
      <formula>LEFT(N42,LEN("HIGH"))="HIGH"</formula>
    </cfRule>
    <cfRule type="beginsWith" dxfId="13" priority="5" operator="beginsWith" text="MODERATE">
      <formula>LEFT(N42,LEN("MODERATE"))="MODERATE"</formula>
    </cfRule>
    <cfRule type="beginsWith" dxfId="12" priority="6" operator="beginsWith" text="LOW">
      <formula>LEFT(N42,LEN("LOW"))="LOW"</formula>
    </cfRule>
  </conditionalFormatting>
  <conditionalFormatting sqref="N66:O73">
    <cfRule type="beginsWith" dxfId="11" priority="1" operator="beginsWith" text="HIGH">
      <formula>LEFT(N66,LEN("HIGH"))="HIGH"</formula>
    </cfRule>
    <cfRule type="beginsWith" dxfId="10" priority="2" operator="beginsWith" text="MODERATE">
      <formula>LEFT(N66,LEN("MODERATE"))="MODERATE"</formula>
    </cfRule>
    <cfRule type="beginsWith" dxfId="9" priority="3" operator="beginsWith" text="LOW">
      <formula>LEFT(N66,LEN("LOW"))="LOW"</formula>
    </cfRule>
  </conditionalFormatting>
  <dataValidations count="3">
    <dataValidation allowBlank="1" showInputMessage="1" sqref="D8:F8 G8:K10 B1:G6 H2:K6 DB1:XFD1048576 E31:E38 C74:C1048576 F31:F77 E42:E62 E66:E73 C8:C10 C39:E41 C63:C65 H1:DA1 P2:DA1048576 A7:A38 N2:O8 N10:O1048576 B8:B1048576 E11:F30 H11:K1048576 L2:M1048576" xr:uid="{00000000-0002-0000-0100-000000000000}"/>
    <dataValidation type="list" allowBlank="1" showInputMessage="1" sqref="G11:G77" xr:uid="{00000000-0002-0000-0100-000003000000}">
      <formula1>$B$2:$B$6</formula1>
    </dataValidation>
    <dataValidation type="list" allowBlank="1" showInputMessage="1" sqref="D42:D62 D66:D73 D77:E77 D11:D38" xr:uid="{00000000-0002-0000-0100-000004000000}">
      <formula1>$D$2:$D$4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r:uid="{266570B0-0118-374D-B12D-577366669D07}">
          <x14:formula1>
            <xm:f>'3-Detailed Scenario EXPENSE'!$K$203:$K$204</xm:f>
          </x14:formula1>
          <xm:sqref>C66:C73 C42:C62 C11:C38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FFF9F-136F-534A-9B49-28A6D885AD2A}">
  <sheetPr>
    <tabColor rgb="FF173040"/>
  </sheetPr>
  <dimension ref="B1:X37"/>
  <sheetViews>
    <sheetView workbookViewId="0">
      <selection activeCell="D18" sqref="D18:I19"/>
    </sheetView>
  </sheetViews>
  <sheetFormatPr defaultColWidth="10.83203125" defaultRowHeight="15.5"/>
  <cols>
    <col min="1" max="1" width="7" style="21" customWidth="1"/>
    <col min="2" max="2" width="4.5" style="21" bestFit="1" customWidth="1"/>
    <col min="3" max="3" width="4.6640625" style="21" bestFit="1" customWidth="1"/>
    <col min="4" max="5" width="17.6640625" style="21" bestFit="1" customWidth="1"/>
    <col min="6" max="7" width="18.6640625" style="21" bestFit="1" customWidth="1"/>
    <col min="8" max="10" width="10.83203125" style="21"/>
    <col min="11" max="11" width="12.83203125" style="21" customWidth="1"/>
    <col min="12" max="12" width="12.6640625" style="21" customWidth="1"/>
    <col min="13" max="13" width="12.83203125" style="21" customWidth="1"/>
    <col min="14" max="16384" width="10.83203125" style="21"/>
  </cols>
  <sheetData>
    <row r="1" spans="2:24" ht="16" thickBot="1"/>
    <row r="2" spans="2:24" ht="26">
      <c r="E2" s="547" t="s">
        <v>78</v>
      </c>
      <c r="F2" s="548"/>
    </row>
    <row r="3" spans="2:24" ht="26">
      <c r="E3" s="119" t="s">
        <v>121</v>
      </c>
      <c r="F3" s="120">
        <f>'4-Detailed Scenario REVENUE'!B76</f>
        <v>0</v>
      </c>
    </row>
    <row r="4" spans="2:24" ht="26.5" thickBot="1">
      <c r="E4" s="119" t="s">
        <v>122</v>
      </c>
      <c r="F4" s="120">
        <f>'3-Detailed Scenario EXPENSE'!B106</f>
        <v>0</v>
      </c>
    </row>
    <row r="5" spans="2:24" ht="26.5" thickBot="1">
      <c r="E5" s="121" t="s">
        <v>123</v>
      </c>
      <c r="F5" s="122">
        <f>F3-F4</f>
        <v>0</v>
      </c>
      <c r="K5" s="555" t="s">
        <v>124</v>
      </c>
      <c r="L5" s="556"/>
      <c r="M5" s="556"/>
      <c r="N5" s="556"/>
      <c r="O5" s="556"/>
      <c r="P5" s="556"/>
      <c r="Q5" s="556"/>
      <c r="R5" s="556"/>
      <c r="S5" s="556"/>
      <c r="T5" s="556"/>
      <c r="U5" s="556"/>
      <c r="V5" s="556"/>
      <c r="W5" s="556"/>
      <c r="X5" s="557"/>
    </row>
    <row r="6" spans="2:24" ht="21.5" thickBot="1">
      <c r="J6"/>
      <c r="K6" s="550" t="s">
        <v>34</v>
      </c>
      <c r="L6" s="399" t="s">
        <v>125</v>
      </c>
      <c r="M6" s="567">
        <f>'1-Scenario Assumptions'!B4</f>
        <v>0</v>
      </c>
      <c r="N6" s="568"/>
      <c r="O6" s="568"/>
      <c r="P6" s="568"/>
      <c r="Q6" s="568"/>
      <c r="R6" s="568"/>
      <c r="S6" s="568"/>
      <c r="T6" s="568"/>
      <c r="U6" s="568"/>
      <c r="V6" s="568"/>
      <c r="W6" s="568"/>
      <c r="X6" s="569"/>
    </row>
    <row r="7" spans="2:24" ht="21">
      <c r="B7" s="94"/>
      <c r="C7" s="95"/>
      <c r="D7" s="95"/>
      <c r="E7" s="545" t="s">
        <v>121</v>
      </c>
      <c r="F7" s="545"/>
      <c r="G7" s="545"/>
      <c r="H7" s="116"/>
      <c r="I7" s="96"/>
      <c r="K7" s="550"/>
      <c r="L7" s="558">
        <f>'1-Scenario Assumptions'!A5</f>
        <v>0</v>
      </c>
      <c r="M7" s="559"/>
      <c r="N7" s="559"/>
      <c r="O7" s="559"/>
      <c r="P7" s="559"/>
      <c r="Q7" s="559"/>
      <c r="R7" s="559"/>
      <c r="S7" s="559"/>
      <c r="T7" s="559"/>
      <c r="U7" s="559"/>
      <c r="V7" s="559"/>
      <c r="W7" s="559"/>
      <c r="X7" s="560"/>
    </row>
    <row r="8" spans="2:24" ht="21">
      <c r="B8" s="97"/>
      <c r="C8" s="98"/>
      <c r="D8" s="98"/>
      <c r="E8" s="99" t="s">
        <v>111</v>
      </c>
      <c r="F8" s="99" t="s">
        <v>112</v>
      </c>
      <c r="G8" s="99" t="s">
        <v>113</v>
      </c>
      <c r="H8" s="117"/>
      <c r="I8" s="100"/>
      <c r="K8" s="550"/>
      <c r="L8" s="561"/>
      <c r="M8" s="562"/>
      <c r="N8" s="562"/>
      <c r="O8" s="562"/>
      <c r="P8" s="562"/>
      <c r="Q8" s="562"/>
      <c r="R8" s="562"/>
      <c r="S8" s="562"/>
      <c r="T8" s="562"/>
      <c r="U8" s="562"/>
      <c r="V8" s="562"/>
      <c r="W8" s="562"/>
      <c r="X8" s="563"/>
    </row>
    <row r="9" spans="2:24" ht="26.5" thickBot="1">
      <c r="B9" s="97"/>
      <c r="C9" s="98"/>
      <c r="D9" s="101"/>
      <c r="E9" s="102">
        <f>'4-Detailed Scenario REVENUE'!H76</f>
        <v>0</v>
      </c>
      <c r="F9" s="102">
        <f>'4-Detailed Scenario REVENUE'!I76</f>
        <v>0</v>
      </c>
      <c r="G9" s="102">
        <f>'4-Detailed Scenario REVENUE'!J76</f>
        <v>0</v>
      </c>
      <c r="H9" s="117"/>
      <c r="I9" s="100"/>
      <c r="K9" s="550"/>
      <c r="L9" s="564"/>
      <c r="M9" s="565"/>
      <c r="N9" s="565"/>
      <c r="O9" s="565"/>
      <c r="P9" s="565"/>
      <c r="Q9" s="565"/>
      <c r="R9" s="565"/>
      <c r="S9" s="565"/>
      <c r="T9" s="565"/>
      <c r="U9" s="565"/>
      <c r="V9" s="565"/>
      <c r="W9" s="565"/>
      <c r="X9" s="566"/>
    </row>
    <row r="10" spans="2:24" ht="26.5" thickBot="1">
      <c r="B10" s="546" t="s">
        <v>122</v>
      </c>
      <c r="C10" s="103" t="s">
        <v>34</v>
      </c>
      <c r="D10" s="104">
        <f>'3-Detailed Scenario EXPENSE'!G106</f>
        <v>0</v>
      </c>
      <c r="E10" s="111">
        <f>E9-D10</f>
        <v>0</v>
      </c>
      <c r="F10" s="112">
        <f>F9-D10</f>
        <v>0</v>
      </c>
      <c r="G10" s="112">
        <f>G9-D10</f>
        <v>0</v>
      </c>
      <c r="H10" s="117"/>
      <c r="I10" s="100"/>
      <c r="K10" s="525" t="s">
        <v>35</v>
      </c>
      <c r="L10" s="400" t="s">
        <v>125</v>
      </c>
      <c r="M10" s="552">
        <f>'1-Scenario Assumptions'!B20</f>
        <v>0</v>
      </c>
      <c r="N10" s="553"/>
      <c r="O10" s="553"/>
      <c r="P10" s="553"/>
      <c r="Q10" s="553"/>
      <c r="R10" s="553"/>
      <c r="S10" s="553"/>
      <c r="T10" s="553"/>
      <c r="U10" s="553"/>
      <c r="V10" s="553"/>
      <c r="W10" s="553"/>
      <c r="X10" s="554"/>
    </row>
    <row r="11" spans="2:24" ht="26">
      <c r="B11" s="546"/>
      <c r="C11" s="103" t="s">
        <v>35</v>
      </c>
      <c r="D11" s="104">
        <f>'3-Detailed Scenario EXPENSE'!H106</f>
        <v>0</v>
      </c>
      <c r="E11" s="113">
        <f>E9-D11</f>
        <v>0</v>
      </c>
      <c r="F11" s="105">
        <f>F9-D11</f>
        <v>0</v>
      </c>
      <c r="G11" s="105">
        <f>G9-D11</f>
        <v>0</v>
      </c>
      <c r="H11" s="117"/>
      <c r="I11" s="100"/>
      <c r="K11" s="525"/>
      <c r="L11" s="558">
        <f>'1-Scenario Assumptions'!A21</f>
        <v>0</v>
      </c>
      <c r="M11" s="559"/>
      <c r="N11" s="559"/>
      <c r="O11" s="559"/>
      <c r="P11" s="559"/>
      <c r="Q11" s="559"/>
      <c r="R11" s="559"/>
      <c r="S11" s="559"/>
      <c r="T11" s="559"/>
      <c r="U11" s="559"/>
      <c r="V11" s="559"/>
      <c r="W11" s="559"/>
      <c r="X11" s="560"/>
    </row>
    <row r="12" spans="2:24" ht="26.5" thickBot="1">
      <c r="B12" s="546"/>
      <c r="C12" s="103" t="s">
        <v>36</v>
      </c>
      <c r="D12" s="104">
        <f>'3-Detailed Scenario EXPENSE'!I106</f>
        <v>0</v>
      </c>
      <c r="E12" s="114">
        <f>E9-D12</f>
        <v>0</v>
      </c>
      <c r="F12" s="115">
        <f>F9-D12</f>
        <v>0</v>
      </c>
      <c r="G12" s="115">
        <f>G9-D12</f>
        <v>0</v>
      </c>
      <c r="H12" s="117"/>
      <c r="I12" s="100"/>
      <c r="K12" s="525"/>
      <c r="L12" s="564"/>
      <c r="M12" s="565"/>
      <c r="N12" s="565"/>
      <c r="O12" s="565"/>
      <c r="P12" s="565"/>
      <c r="Q12" s="565"/>
      <c r="R12" s="565"/>
      <c r="S12" s="565"/>
      <c r="T12" s="565"/>
      <c r="U12" s="565"/>
      <c r="V12" s="565"/>
      <c r="W12" s="565"/>
      <c r="X12" s="566"/>
    </row>
    <row r="13" spans="2:24" ht="21.5" thickBot="1">
      <c r="B13" s="106"/>
      <c r="C13" s="107"/>
      <c r="D13" s="107"/>
      <c r="E13" s="549"/>
      <c r="F13" s="549"/>
      <c r="G13" s="549"/>
      <c r="H13" s="118"/>
      <c r="I13" s="108"/>
      <c r="K13" s="525" t="s">
        <v>36</v>
      </c>
      <c r="L13" s="400" t="s">
        <v>125</v>
      </c>
      <c r="M13" s="552">
        <f>'1-Scenario Assumptions'!B36</f>
        <v>0</v>
      </c>
      <c r="N13" s="553"/>
      <c r="O13" s="553"/>
      <c r="P13" s="553"/>
      <c r="Q13" s="553"/>
      <c r="R13" s="553"/>
      <c r="S13" s="553"/>
      <c r="T13" s="553"/>
      <c r="U13" s="553"/>
      <c r="V13" s="553"/>
      <c r="W13" s="553"/>
      <c r="X13" s="554"/>
    </row>
    <row r="14" spans="2:24" ht="27" customHeight="1" thickBot="1">
      <c r="K14" s="525"/>
      <c r="L14" s="514">
        <f>'1-Scenario Assumptions'!A37</f>
        <v>0</v>
      </c>
      <c r="M14" s="515"/>
      <c r="N14" s="515"/>
      <c r="O14" s="515"/>
      <c r="P14" s="515"/>
      <c r="Q14" s="515"/>
      <c r="R14" s="515"/>
      <c r="S14" s="515"/>
      <c r="T14" s="515"/>
      <c r="U14" s="515"/>
      <c r="V14" s="515"/>
      <c r="W14" s="515"/>
      <c r="X14" s="516"/>
    </row>
    <row r="15" spans="2:24" ht="27" customHeight="1" thickBot="1">
      <c r="B15" s="526" t="s">
        <v>126</v>
      </c>
      <c r="C15" s="527"/>
      <c r="D15" s="527"/>
      <c r="E15" s="527"/>
      <c r="F15" s="527"/>
      <c r="G15" s="527"/>
      <c r="H15" s="527"/>
      <c r="I15" s="528"/>
      <c r="K15" s="551"/>
      <c r="L15" s="520"/>
      <c r="M15" s="521"/>
      <c r="N15" s="521"/>
      <c r="O15" s="521"/>
      <c r="P15" s="521"/>
      <c r="Q15" s="521"/>
      <c r="R15" s="521"/>
      <c r="S15" s="521"/>
      <c r="T15" s="521"/>
      <c r="U15" s="521"/>
      <c r="V15" s="521"/>
      <c r="W15" s="521"/>
      <c r="X15" s="522"/>
    </row>
    <row r="16" spans="2:24" ht="27" customHeight="1" thickBot="1">
      <c r="B16" s="542" t="s">
        <v>127</v>
      </c>
      <c r="C16" s="532" t="s">
        <v>34</v>
      </c>
      <c r="D16" s="534"/>
      <c r="E16" s="535"/>
      <c r="F16" s="535"/>
      <c r="G16" s="535"/>
      <c r="H16" s="535"/>
      <c r="I16" s="536"/>
      <c r="K16" s="401"/>
      <c r="L16" s="401"/>
      <c r="M16" s="401"/>
      <c r="N16" s="401"/>
      <c r="O16" s="401"/>
      <c r="P16" s="401"/>
      <c r="Q16" s="401"/>
      <c r="R16" s="401"/>
      <c r="S16" s="401"/>
      <c r="T16" s="401"/>
      <c r="U16" s="401"/>
      <c r="V16" s="401"/>
      <c r="W16" s="401"/>
      <c r="X16" s="401"/>
    </row>
    <row r="17" spans="2:24" ht="27" customHeight="1" thickBot="1">
      <c r="B17" s="543"/>
      <c r="C17" s="533"/>
      <c r="D17" s="537"/>
      <c r="E17" s="538"/>
      <c r="F17" s="538"/>
      <c r="G17" s="538"/>
      <c r="H17" s="538"/>
      <c r="I17" s="539"/>
      <c r="K17" s="555" t="s">
        <v>128</v>
      </c>
      <c r="L17" s="556"/>
      <c r="M17" s="556"/>
      <c r="N17" s="556"/>
      <c r="O17" s="556"/>
      <c r="P17" s="556"/>
      <c r="Q17" s="556"/>
      <c r="R17" s="556"/>
      <c r="S17" s="556"/>
      <c r="T17" s="556"/>
      <c r="U17" s="556"/>
      <c r="V17" s="556"/>
      <c r="W17" s="556"/>
      <c r="X17" s="557"/>
    </row>
    <row r="18" spans="2:24" ht="27" customHeight="1">
      <c r="B18" s="543"/>
      <c r="C18" s="533" t="s">
        <v>35</v>
      </c>
      <c r="D18" s="534"/>
      <c r="E18" s="535"/>
      <c r="F18" s="535"/>
      <c r="G18" s="535"/>
      <c r="H18" s="535"/>
      <c r="I18" s="536"/>
      <c r="K18" s="525" t="s">
        <v>111</v>
      </c>
      <c r="L18" s="514"/>
      <c r="M18" s="515"/>
      <c r="N18" s="515"/>
      <c r="O18" s="515"/>
      <c r="P18" s="515"/>
      <c r="Q18" s="515"/>
      <c r="R18" s="515"/>
      <c r="S18" s="515"/>
      <c r="T18" s="515"/>
      <c r="U18" s="515"/>
      <c r="V18" s="515"/>
      <c r="W18" s="515"/>
      <c r="X18" s="516"/>
    </row>
    <row r="19" spans="2:24" ht="27" customHeight="1" thickBot="1">
      <c r="B19" s="543"/>
      <c r="C19" s="533"/>
      <c r="D19" s="537"/>
      <c r="E19" s="538"/>
      <c r="F19" s="538"/>
      <c r="G19" s="538"/>
      <c r="H19" s="538"/>
      <c r="I19" s="539"/>
      <c r="K19" s="525"/>
      <c r="L19" s="517"/>
      <c r="M19" s="518"/>
      <c r="N19" s="518"/>
      <c r="O19" s="518"/>
      <c r="P19" s="518"/>
      <c r="Q19" s="518"/>
      <c r="R19" s="518"/>
      <c r="S19" s="518"/>
      <c r="T19" s="518"/>
      <c r="U19" s="518"/>
      <c r="V19" s="518"/>
      <c r="W19" s="518"/>
      <c r="X19" s="519"/>
    </row>
    <row r="20" spans="2:24" ht="27" customHeight="1">
      <c r="B20" s="543"/>
      <c r="C20" s="540">
        <v>3</v>
      </c>
      <c r="D20" s="534"/>
      <c r="E20" s="535"/>
      <c r="F20" s="535"/>
      <c r="G20" s="535"/>
      <c r="H20" s="535"/>
      <c r="I20" s="536"/>
      <c r="K20" s="525"/>
      <c r="L20" s="517"/>
      <c r="M20" s="518"/>
      <c r="N20" s="518"/>
      <c r="O20" s="518"/>
      <c r="P20" s="518"/>
      <c r="Q20" s="518"/>
      <c r="R20" s="518"/>
      <c r="S20" s="518"/>
      <c r="T20" s="518"/>
      <c r="U20" s="518"/>
      <c r="V20" s="518"/>
      <c r="W20" s="518"/>
      <c r="X20" s="519"/>
    </row>
    <row r="21" spans="2:24" ht="27" customHeight="1" thickBot="1">
      <c r="B21" s="544"/>
      <c r="C21" s="541"/>
      <c r="D21" s="537"/>
      <c r="E21" s="538"/>
      <c r="F21" s="538"/>
      <c r="G21" s="538"/>
      <c r="H21" s="538"/>
      <c r="I21" s="539"/>
      <c r="K21" s="525"/>
      <c r="L21" s="520"/>
      <c r="M21" s="521"/>
      <c r="N21" s="521"/>
      <c r="O21" s="521"/>
      <c r="P21" s="521"/>
      <c r="Q21" s="521"/>
      <c r="R21" s="521"/>
      <c r="S21" s="521"/>
      <c r="T21" s="521"/>
      <c r="U21" s="521"/>
      <c r="V21" s="521"/>
      <c r="W21" s="521"/>
      <c r="X21" s="522"/>
    </row>
    <row r="22" spans="2:24" ht="16" thickBot="1">
      <c r="B22" s="401"/>
      <c r="C22" s="401"/>
      <c r="D22" s="401"/>
      <c r="E22" s="401"/>
      <c r="F22" s="401"/>
      <c r="G22" s="401"/>
      <c r="H22" s="401"/>
      <c r="I22" s="401"/>
      <c r="K22" s="525" t="s">
        <v>112</v>
      </c>
      <c r="L22" s="514">
        <f>'1-Scenario Assumptions'!A71</f>
        <v>0</v>
      </c>
      <c r="M22" s="515"/>
      <c r="N22" s="515"/>
      <c r="O22" s="515"/>
      <c r="P22" s="515"/>
      <c r="Q22" s="515"/>
      <c r="R22" s="515"/>
      <c r="S22" s="515"/>
      <c r="T22" s="515"/>
      <c r="U22" s="515"/>
      <c r="V22" s="515"/>
      <c r="W22" s="515"/>
      <c r="X22" s="516"/>
    </row>
    <row r="23" spans="2:24" ht="27" customHeight="1" thickBot="1">
      <c r="B23" s="526" t="s">
        <v>126</v>
      </c>
      <c r="C23" s="527"/>
      <c r="D23" s="527"/>
      <c r="E23" s="527"/>
      <c r="F23" s="527"/>
      <c r="G23" s="527"/>
      <c r="H23" s="527"/>
      <c r="I23" s="528"/>
      <c r="K23" s="525"/>
      <c r="L23" s="517"/>
      <c r="M23" s="518"/>
      <c r="N23" s="518"/>
      <c r="O23" s="518"/>
      <c r="P23" s="518"/>
      <c r="Q23" s="518"/>
      <c r="R23" s="518"/>
      <c r="S23" s="518"/>
      <c r="T23" s="518"/>
      <c r="U23" s="518"/>
      <c r="V23" s="518"/>
      <c r="W23" s="518"/>
      <c r="X23" s="519"/>
    </row>
    <row r="24" spans="2:24" ht="27" customHeight="1" thickBot="1">
      <c r="B24" s="529" t="s">
        <v>129</v>
      </c>
      <c r="C24" s="532" t="s">
        <v>34</v>
      </c>
      <c r="D24" s="534"/>
      <c r="E24" s="535"/>
      <c r="F24" s="535"/>
      <c r="G24" s="535"/>
      <c r="H24" s="535"/>
      <c r="I24" s="536"/>
      <c r="K24" s="525"/>
      <c r="L24" s="520"/>
      <c r="M24" s="521"/>
      <c r="N24" s="521"/>
      <c r="O24" s="521"/>
      <c r="P24" s="521"/>
      <c r="Q24" s="521"/>
      <c r="R24" s="521"/>
      <c r="S24" s="521"/>
      <c r="T24" s="521"/>
      <c r="U24" s="521"/>
      <c r="V24" s="521"/>
      <c r="W24" s="521"/>
      <c r="X24" s="522"/>
    </row>
    <row r="25" spans="2:24" ht="30" customHeight="1" thickBot="1">
      <c r="B25" s="530"/>
      <c r="C25" s="533"/>
      <c r="D25" s="537"/>
      <c r="E25" s="538"/>
      <c r="F25" s="538"/>
      <c r="G25" s="538"/>
      <c r="H25" s="538"/>
      <c r="I25" s="539"/>
      <c r="K25" s="523" t="s">
        <v>113</v>
      </c>
      <c r="L25" s="514">
        <f>'1-Scenario Assumptions'!A87</f>
        <v>0</v>
      </c>
      <c r="M25" s="515"/>
      <c r="N25" s="515"/>
      <c r="O25" s="515"/>
      <c r="P25" s="515"/>
      <c r="Q25" s="515"/>
      <c r="R25" s="515"/>
      <c r="S25" s="515"/>
      <c r="T25" s="515"/>
      <c r="U25" s="515"/>
      <c r="V25" s="515"/>
      <c r="W25" s="515"/>
      <c r="X25" s="516"/>
    </row>
    <row r="26" spans="2:24" ht="27" customHeight="1">
      <c r="B26" s="530"/>
      <c r="C26" s="533" t="s">
        <v>35</v>
      </c>
      <c r="D26" s="534"/>
      <c r="E26" s="535"/>
      <c r="F26" s="535"/>
      <c r="G26" s="535"/>
      <c r="H26" s="535"/>
      <c r="I26" s="536"/>
      <c r="K26" s="523"/>
      <c r="L26" s="517"/>
      <c r="M26" s="518"/>
      <c r="N26" s="518"/>
      <c r="O26" s="518"/>
      <c r="P26" s="518"/>
      <c r="Q26" s="518"/>
      <c r="R26" s="518"/>
      <c r="S26" s="518"/>
      <c r="T26" s="518"/>
      <c r="U26" s="518"/>
      <c r="V26" s="518"/>
      <c r="W26" s="518"/>
      <c r="X26" s="519"/>
    </row>
    <row r="27" spans="2:24" ht="27" customHeight="1" thickBot="1">
      <c r="B27" s="530"/>
      <c r="C27" s="533"/>
      <c r="D27" s="537"/>
      <c r="E27" s="538"/>
      <c r="F27" s="538"/>
      <c r="G27" s="538"/>
      <c r="H27" s="538"/>
      <c r="I27" s="539"/>
      <c r="K27" s="524"/>
      <c r="L27" s="520"/>
      <c r="M27" s="521"/>
      <c r="N27" s="521"/>
      <c r="O27" s="521"/>
      <c r="P27" s="521"/>
      <c r="Q27" s="521"/>
      <c r="R27" s="521"/>
      <c r="S27" s="521"/>
      <c r="T27" s="521"/>
      <c r="U27" s="521"/>
      <c r="V27" s="521"/>
      <c r="W27" s="521"/>
      <c r="X27" s="522"/>
    </row>
    <row r="28" spans="2:24" ht="35" customHeight="1">
      <c r="B28" s="530"/>
      <c r="C28" s="540">
        <v>3</v>
      </c>
      <c r="D28" s="534"/>
      <c r="E28" s="535"/>
      <c r="F28" s="535"/>
      <c r="G28" s="535"/>
      <c r="H28" s="535"/>
      <c r="I28" s="536"/>
    </row>
    <row r="29" spans="2:24" ht="35" customHeight="1" thickBot="1">
      <c r="B29" s="531"/>
      <c r="C29" s="541"/>
      <c r="D29" s="537"/>
      <c r="E29" s="538"/>
      <c r="F29" s="538"/>
      <c r="G29" s="538"/>
      <c r="H29" s="538"/>
      <c r="I29" s="539"/>
    </row>
    <row r="30" spans="2:24" ht="16" thickBot="1">
      <c r="B30" s="401"/>
      <c r="C30" s="401"/>
      <c r="D30" s="401"/>
      <c r="E30" s="401"/>
      <c r="F30" s="401"/>
      <c r="G30" s="401"/>
      <c r="H30" s="401"/>
      <c r="I30" s="401"/>
    </row>
    <row r="31" spans="2:24" ht="27" customHeight="1" thickBot="1">
      <c r="B31" s="526" t="s">
        <v>126</v>
      </c>
      <c r="C31" s="527"/>
      <c r="D31" s="527"/>
      <c r="E31" s="527"/>
      <c r="F31" s="527"/>
      <c r="G31" s="527"/>
      <c r="H31" s="527"/>
      <c r="I31" s="528"/>
    </row>
    <row r="32" spans="2:24" ht="27" customHeight="1">
      <c r="B32" s="529" t="s">
        <v>130</v>
      </c>
      <c r="C32" s="532" t="s">
        <v>34</v>
      </c>
      <c r="D32" s="534"/>
      <c r="E32" s="535"/>
      <c r="F32" s="535"/>
      <c r="G32" s="535"/>
      <c r="H32" s="535"/>
      <c r="I32" s="536"/>
    </row>
    <row r="33" spans="2:9" ht="27" customHeight="1" thickBot="1">
      <c r="B33" s="530"/>
      <c r="C33" s="533"/>
      <c r="D33" s="537"/>
      <c r="E33" s="538"/>
      <c r="F33" s="538"/>
      <c r="G33" s="538"/>
      <c r="H33" s="538"/>
      <c r="I33" s="539"/>
    </row>
    <row r="34" spans="2:9" ht="27" customHeight="1">
      <c r="B34" s="530"/>
      <c r="C34" s="533" t="s">
        <v>35</v>
      </c>
      <c r="D34" s="534"/>
      <c r="E34" s="535"/>
      <c r="F34" s="535"/>
      <c r="G34" s="535"/>
      <c r="H34" s="535"/>
      <c r="I34" s="536"/>
    </row>
    <row r="35" spans="2:9" ht="27" customHeight="1" thickBot="1">
      <c r="B35" s="530"/>
      <c r="C35" s="533"/>
      <c r="D35" s="537"/>
      <c r="E35" s="538"/>
      <c r="F35" s="538"/>
      <c r="G35" s="538"/>
      <c r="H35" s="538"/>
      <c r="I35" s="539"/>
    </row>
    <row r="36" spans="2:9" ht="27" customHeight="1">
      <c r="B36" s="530"/>
      <c r="C36" s="540">
        <v>3</v>
      </c>
      <c r="D36" s="534"/>
      <c r="E36" s="535"/>
      <c r="F36" s="535"/>
      <c r="G36" s="535"/>
      <c r="H36" s="535"/>
      <c r="I36" s="536"/>
    </row>
    <row r="37" spans="2:9" ht="27" customHeight="1" thickBot="1">
      <c r="B37" s="531"/>
      <c r="C37" s="541"/>
      <c r="D37" s="537"/>
      <c r="E37" s="538"/>
      <c r="F37" s="538"/>
      <c r="G37" s="538"/>
      <c r="H37" s="538"/>
      <c r="I37" s="539"/>
    </row>
  </sheetData>
  <sheetProtection sheet="1" objects="1" scenarios="1" formatCells="0" formatColumns="0" formatRows="0" sort="0" autoFilter="0"/>
  <mergeCells count="45">
    <mergeCell ref="M13:X13"/>
    <mergeCell ref="L14:X15"/>
    <mergeCell ref="K17:X17"/>
    <mergeCell ref="L7:X9"/>
    <mergeCell ref="K5:X5"/>
    <mergeCell ref="M6:X6"/>
    <mergeCell ref="M10:X10"/>
    <mergeCell ref="L11:X12"/>
    <mergeCell ref="E7:G7"/>
    <mergeCell ref="B10:B12"/>
    <mergeCell ref="E2:F2"/>
    <mergeCell ref="E13:G13"/>
    <mergeCell ref="K6:K9"/>
    <mergeCell ref="K10:K12"/>
    <mergeCell ref="K13:K15"/>
    <mergeCell ref="B15:I15"/>
    <mergeCell ref="B23:I23"/>
    <mergeCell ref="B24:B29"/>
    <mergeCell ref="C24:C25"/>
    <mergeCell ref="D24:I25"/>
    <mergeCell ref="C26:C27"/>
    <mergeCell ref="D26:I27"/>
    <mergeCell ref="C28:C29"/>
    <mergeCell ref="D28:I29"/>
    <mergeCell ref="B16:B21"/>
    <mergeCell ref="C16:C17"/>
    <mergeCell ref="C18:C19"/>
    <mergeCell ref="C20:C21"/>
    <mergeCell ref="D16:I17"/>
    <mergeCell ref="D18:I19"/>
    <mergeCell ref="D20:I21"/>
    <mergeCell ref="B31:I31"/>
    <mergeCell ref="B32:B37"/>
    <mergeCell ref="C32:C33"/>
    <mergeCell ref="D32:I33"/>
    <mergeCell ref="C34:C35"/>
    <mergeCell ref="D34:I35"/>
    <mergeCell ref="C36:C37"/>
    <mergeCell ref="D36:I37"/>
    <mergeCell ref="L25:X27"/>
    <mergeCell ref="K25:K27"/>
    <mergeCell ref="L22:X24"/>
    <mergeCell ref="K22:K24"/>
    <mergeCell ref="L18:X21"/>
    <mergeCell ref="K18:K2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926E-1B3C-444C-A589-14BE4741600D}">
  <sheetPr>
    <tabColor rgb="FF173040"/>
  </sheetPr>
  <dimension ref="A1:X176"/>
  <sheetViews>
    <sheetView topLeftCell="A160" zoomScale="200" zoomScaleNormal="200" workbookViewId="0">
      <selection activeCell="G108" sqref="G108:G110"/>
    </sheetView>
  </sheetViews>
  <sheetFormatPr defaultColWidth="11" defaultRowHeight="15.5"/>
  <cols>
    <col min="1" max="1" width="28.1640625" bestFit="1" customWidth="1"/>
    <col min="2" max="2" width="14.83203125" style="74" bestFit="1" customWidth="1"/>
    <col min="3" max="3" width="14.83203125" style="74" customWidth="1"/>
    <col min="4" max="4" width="13.5" style="74" bestFit="1" customWidth="1"/>
    <col min="5" max="5" width="13.83203125" bestFit="1" customWidth="1"/>
    <col min="6" max="6" width="14.83203125" bestFit="1" customWidth="1"/>
    <col min="7" max="7" width="18.33203125" style="123" bestFit="1" customWidth="1"/>
    <col min="8" max="8" width="16.5" style="74" customWidth="1"/>
    <col min="9" max="9" width="15.6640625" style="74" bestFit="1" customWidth="1"/>
    <col min="10" max="10" width="2.5" style="134" customWidth="1"/>
    <col min="11" max="11" width="3.6640625" bestFit="1" customWidth="1"/>
    <col min="12" max="12" width="3.5" style="74" customWidth="1"/>
    <col min="13" max="13" width="12.5" style="74" bestFit="1" customWidth="1"/>
    <col min="14" max="14" width="10.83203125" style="74"/>
    <col min="15" max="15" width="13.6640625" style="74" bestFit="1" customWidth="1"/>
    <col min="16" max="16" width="18.33203125" bestFit="1" customWidth="1"/>
    <col min="17" max="17" width="11.5" style="74" bestFit="1" customWidth="1"/>
    <col min="18" max="18" width="1.6640625" style="74" customWidth="1"/>
    <col min="21" max="21" width="13.5" hidden="1" customWidth="1"/>
    <col min="22" max="22" width="8.1640625" hidden="1" customWidth="1"/>
    <col min="23" max="24" width="0" hidden="1" customWidth="1"/>
  </cols>
  <sheetData>
    <row r="1" spans="1:22" ht="16" thickBot="1">
      <c r="A1" s="21"/>
      <c r="B1" s="150"/>
      <c r="C1" s="150"/>
      <c r="D1" s="150"/>
      <c r="E1" s="21"/>
      <c r="F1" s="21"/>
      <c r="G1" s="158"/>
      <c r="H1" s="150"/>
      <c r="I1" s="150"/>
      <c r="J1" s="275"/>
      <c r="K1" s="570" t="s">
        <v>131</v>
      </c>
      <c r="L1" s="571"/>
      <c r="M1" s="571"/>
      <c r="N1" s="571"/>
      <c r="O1" s="571"/>
      <c r="P1" s="571"/>
      <c r="Q1" s="571"/>
      <c r="R1" s="572"/>
    </row>
    <row r="2" spans="1:22" ht="18.5">
      <c r="A2" s="21"/>
      <c r="B2" s="583" t="s">
        <v>132</v>
      </c>
      <c r="C2" s="584"/>
      <c r="D2" s="585"/>
      <c r="E2" s="21"/>
      <c r="F2" s="583" t="s">
        <v>133</v>
      </c>
      <c r="G2" s="584"/>
      <c r="H2" s="585"/>
      <c r="I2" s="150"/>
      <c r="J2" s="275"/>
      <c r="K2" s="290"/>
      <c r="L2" s="116"/>
      <c r="M2" s="116"/>
      <c r="N2" s="574" t="s">
        <v>121</v>
      </c>
      <c r="O2" s="574"/>
      <c r="P2" s="574"/>
      <c r="Q2" s="116"/>
      <c r="R2" s="96"/>
    </row>
    <row r="3" spans="1:22" ht="18.5">
      <c r="A3" s="21"/>
      <c r="B3" s="425" t="s">
        <v>121</v>
      </c>
      <c r="C3" s="456"/>
      <c r="D3" s="426">
        <f>I68</f>
        <v>0</v>
      </c>
      <c r="E3" s="21"/>
      <c r="F3" s="425" t="s">
        <v>121</v>
      </c>
      <c r="G3" s="456"/>
      <c r="H3" s="426">
        <f>SUMIF(C11:C65,"CORE",I11:I65)</f>
        <v>0</v>
      </c>
      <c r="I3" s="150"/>
      <c r="J3" s="275"/>
      <c r="K3" s="238"/>
      <c r="L3" s="117"/>
      <c r="M3" s="117"/>
      <c r="N3" s="291" t="s">
        <v>111</v>
      </c>
      <c r="O3" s="291" t="s">
        <v>112</v>
      </c>
      <c r="P3" s="291" t="s">
        <v>113</v>
      </c>
      <c r="Q3" s="117"/>
      <c r="R3" s="100"/>
    </row>
    <row r="4" spans="1:22" ht="18.5">
      <c r="A4" s="21"/>
      <c r="B4" s="425" t="s">
        <v>122</v>
      </c>
      <c r="C4" s="456"/>
      <c r="D4" s="426">
        <f>I174</f>
        <v>0</v>
      </c>
      <c r="E4" s="21"/>
      <c r="F4" s="425" t="s">
        <v>122</v>
      </c>
      <c r="G4" s="456"/>
      <c r="H4" s="426">
        <f>SUMIF(C73:C171,"CORE",I73:I171)</f>
        <v>0</v>
      </c>
      <c r="I4" s="150"/>
      <c r="J4" s="275"/>
      <c r="K4" s="238"/>
      <c r="L4" s="117"/>
      <c r="M4" s="117"/>
      <c r="N4" s="292">
        <f>'5-Detailed Scenario SUMMARY'!E9</f>
        <v>0</v>
      </c>
      <c r="O4" s="292">
        <f>'5-Detailed Scenario SUMMARY'!F9</f>
        <v>0</v>
      </c>
      <c r="P4" s="292">
        <f>'5-Detailed Scenario SUMMARY'!G9</f>
        <v>0</v>
      </c>
      <c r="Q4" s="117"/>
      <c r="R4" s="100"/>
    </row>
    <row r="5" spans="1:22" ht="28" customHeight="1" thickBot="1">
      <c r="A5" s="21"/>
      <c r="B5" s="427" t="s">
        <v>123</v>
      </c>
      <c r="C5" s="457"/>
      <c r="D5" s="428">
        <f>I176</f>
        <v>0</v>
      </c>
      <c r="E5" s="21"/>
      <c r="F5" s="427" t="s">
        <v>123</v>
      </c>
      <c r="G5" s="457"/>
      <c r="H5" s="428">
        <f>H3-H4</f>
        <v>0</v>
      </c>
      <c r="I5" s="150"/>
      <c r="J5" s="275"/>
      <c r="K5" s="575" t="s">
        <v>122</v>
      </c>
      <c r="L5" s="293" t="s">
        <v>34</v>
      </c>
      <c r="M5" s="294">
        <f>'5-Detailed Scenario SUMMARY'!D10</f>
        <v>0</v>
      </c>
      <c r="N5" s="295">
        <f>N4-M5</f>
        <v>0</v>
      </c>
      <c r="O5" s="296">
        <f>O4-M5</f>
        <v>0</v>
      </c>
      <c r="P5" s="296">
        <f>P4-M5</f>
        <v>0</v>
      </c>
      <c r="Q5" s="117"/>
      <c r="R5" s="100"/>
    </row>
    <row r="6" spans="1:22" ht="21.5">
      <c r="A6" s="21"/>
      <c r="B6" s="160"/>
      <c r="C6" s="160"/>
      <c r="D6" s="161"/>
      <c r="E6" s="21"/>
      <c r="F6" s="21"/>
      <c r="G6" s="158"/>
      <c r="H6" s="150"/>
      <c r="I6" s="150"/>
      <c r="J6" s="275"/>
      <c r="K6" s="575"/>
      <c r="L6" s="293" t="s">
        <v>35</v>
      </c>
      <c r="M6" s="294">
        <f>'5-Detailed Scenario SUMMARY'!D11</f>
        <v>0</v>
      </c>
      <c r="N6" s="297">
        <f>N4-M6</f>
        <v>0</v>
      </c>
      <c r="O6" s="298">
        <f>O4-M6</f>
        <v>0</v>
      </c>
      <c r="P6" s="298">
        <f>P4-M6</f>
        <v>0</v>
      </c>
      <c r="Q6" s="117"/>
      <c r="R6" s="100"/>
    </row>
    <row r="7" spans="1:22" ht="22" thickBot="1">
      <c r="A7" s="21"/>
      <c r="B7" s="160"/>
      <c r="C7" s="160"/>
      <c r="D7" s="161"/>
      <c r="E7" s="21"/>
      <c r="F7" s="21"/>
      <c r="G7" s="158"/>
      <c r="H7" s="150"/>
      <c r="I7" s="175"/>
      <c r="J7" s="275"/>
      <c r="K7" s="575"/>
      <c r="L7" s="293" t="s">
        <v>36</v>
      </c>
      <c r="M7" s="294">
        <f>'5-Detailed Scenario SUMMARY'!D12</f>
        <v>0</v>
      </c>
      <c r="N7" s="299">
        <f>N4-M7</f>
        <v>0</v>
      </c>
      <c r="O7" s="300">
        <f>O4-M7</f>
        <v>0</v>
      </c>
      <c r="P7" s="300">
        <f>P4-M7</f>
        <v>0</v>
      </c>
      <c r="Q7" s="117"/>
      <c r="R7" s="100"/>
    </row>
    <row r="8" spans="1:22" ht="21.5" thickBot="1">
      <c r="A8" s="577" t="s">
        <v>121</v>
      </c>
      <c r="B8" s="578"/>
      <c r="C8" s="578"/>
      <c r="D8" s="578"/>
      <c r="E8" s="578"/>
      <c r="F8" s="578"/>
      <c r="G8" s="578"/>
      <c r="H8" s="578"/>
      <c r="I8" s="579"/>
      <c r="J8" s="144"/>
      <c r="K8" s="301"/>
      <c r="L8" s="118"/>
      <c r="M8" s="118"/>
      <c r="N8" s="576"/>
      <c r="O8" s="576"/>
      <c r="P8" s="576"/>
      <c r="Q8" s="118"/>
      <c r="R8" s="108"/>
    </row>
    <row r="9" spans="1:22" ht="19" thickBot="1">
      <c r="A9" s="140"/>
      <c r="B9" s="141" t="s">
        <v>78</v>
      </c>
      <c r="C9" s="141" t="s">
        <v>134</v>
      </c>
      <c r="D9" s="141" t="s">
        <v>111</v>
      </c>
      <c r="E9" s="142" t="s">
        <v>112</v>
      </c>
      <c r="F9" s="142" t="s">
        <v>113</v>
      </c>
      <c r="G9" s="159" t="s">
        <v>135</v>
      </c>
      <c r="H9" s="141" t="s">
        <v>136</v>
      </c>
      <c r="I9" s="143" t="s">
        <v>137</v>
      </c>
      <c r="J9" s="145"/>
      <c r="K9" s="573" t="s">
        <v>138</v>
      </c>
      <c r="L9" s="574"/>
      <c r="M9" s="574"/>
      <c r="N9" s="574"/>
      <c r="O9" s="574"/>
      <c r="P9" s="574"/>
      <c r="Q9" s="574"/>
      <c r="R9" s="574"/>
    </row>
    <row r="10" spans="1:22" ht="21" customHeight="1">
      <c r="A10" s="140" t="s">
        <v>114</v>
      </c>
      <c r="B10" s="141"/>
      <c r="C10" s="141"/>
      <c r="D10" s="141"/>
      <c r="E10" s="142"/>
      <c r="F10" s="142"/>
      <c r="G10" s="159"/>
      <c r="H10" s="141"/>
      <c r="I10" s="143"/>
      <c r="J10" s="145"/>
      <c r="K10" s="290"/>
      <c r="L10" s="116"/>
      <c r="M10" s="116"/>
      <c r="N10" s="574" t="s">
        <v>121</v>
      </c>
      <c r="O10" s="574"/>
      <c r="P10" s="574"/>
      <c r="Q10" s="116"/>
      <c r="R10" s="311"/>
    </row>
    <row r="11" spans="1:22" s="129" customFormat="1" ht="18.5">
      <c r="A11" s="135" t="str">
        <f>IF('4-Detailed Scenario REVENUE'!A11="","",'4-Detailed Scenario REVENUE'!A11)</f>
        <v/>
      </c>
      <c r="B11" s="163">
        <f>IF($A11='4-Detailed Scenario REVENUE'!$A11,'4-Detailed Scenario REVENUE'!B11,"ERR")</f>
        <v>0</v>
      </c>
      <c r="C11" s="460" t="str">
        <f>IF('4-Detailed Scenario REVENUE'!C11="","",'4-Detailed Scenario REVENUE'!C11)</f>
        <v/>
      </c>
      <c r="D11" s="164">
        <f>IF($A11='4-Detailed Scenario REVENUE'!$A11,'4-Detailed Scenario REVENUE'!H11,"ERR")</f>
        <v>0</v>
      </c>
      <c r="E11" s="165">
        <f>IF($A11='4-Detailed Scenario REVENUE'!$A11,'4-Detailed Scenario REVENUE'!I11,"ERR")</f>
        <v>0</v>
      </c>
      <c r="F11" s="166">
        <f>IF($A11='4-Detailed Scenario REVENUE'!$A11,'4-Detailed Scenario REVENUE'!J11,"ERR")</f>
        <v>0</v>
      </c>
      <c r="G11" s="376"/>
      <c r="H11" s="377"/>
      <c r="I11" s="137" t="str">
        <f t="shared" ref="I11:I30" si="0">IF(G11=$U$11,B11,IF(G11=$U$12,D11,IF(G11=$U$13,E11,IF(G11=$U$14,F11,IF(G11=$U$15,H11,"")))))</f>
        <v/>
      </c>
      <c r="J11" s="134"/>
      <c r="K11" s="238"/>
      <c r="L11" s="117"/>
      <c r="M11" s="117"/>
      <c r="N11" s="291" t="s">
        <v>111</v>
      </c>
      <c r="O11" s="291" t="s">
        <v>112</v>
      </c>
      <c r="P11" s="291" t="s">
        <v>113</v>
      </c>
      <c r="Q11" s="117"/>
      <c r="R11" s="311"/>
      <c r="U11" s="123" t="s">
        <v>78</v>
      </c>
      <c r="V11" s="123" t="s">
        <v>78</v>
      </c>
    </row>
    <row r="12" spans="1:22" s="129" customFormat="1" ht="18.5">
      <c r="A12" s="135" t="str">
        <f>IF('4-Detailed Scenario REVENUE'!A12="","",'4-Detailed Scenario REVENUE'!A12)</f>
        <v/>
      </c>
      <c r="B12" s="167">
        <f>IF(A12='4-Detailed Scenario REVENUE'!A12,'4-Detailed Scenario REVENUE'!B12,"ERR")</f>
        <v>0</v>
      </c>
      <c r="C12" s="460" t="str">
        <f>IF('4-Detailed Scenario REVENUE'!C12="","",'4-Detailed Scenario REVENUE'!C12)</f>
        <v/>
      </c>
      <c r="D12" s="149">
        <f>IF($A12='4-Detailed Scenario REVENUE'!$A12,'4-Detailed Scenario REVENUE'!H12,"ERR")</f>
        <v>0</v>
      </c>
      <c r="E12" s="147">
        <f>IF($A12='4-Detailed Scenario REVENUE'!$A12,'4-Detailed Scenario REVENUE'!I12,"ERR")</f>
        <v>0</v>
      </c>
      <c r="F12" s="168">
        <f>IF($A12='4-Detailed Scenario REVENUE'!$A12,'4-Detailed Scenario REVENUE'!J12,"ERR")</f>
        <v>0</v>
      </c>
      <c r="G12" s="376"/>
      <c r="H12" s="377"/>
      <c r="I12" s="137" t="str">
        <f t="shared" si="0"/>
        <v/>
      </c>
      <c r="J12" s="134"/>
      <c r="K12" s="238"/>
      <c r="L12" s="117"/>
      <c r="M12" s="302"/>
      <c r="N12" s="303">
        <f>V19</f>
        <v>0</v>
      </c>
      <c r="O12" s="303">
        <f>V20</f>
        <v>0</v>
      </c>
      <c r="P12" s="303">
        <f>V21</f>
        <v>0</v>
      </c>
      <c r="Q12" s="117"/>
      <c r="R12" s="311"/>
      <c r="U12" s="123" t="s">
        <v>111</v>
      </c>
      <c r="V12" s="123" t="s">
        <v>34</v>
      </c>
    </row>
    <row r="13" spans="1:22" ht="18.5">
      <c r="A13" s="135" t="str">
        <f>IF('4-Detailed Scenario REVENUE'!A13="","",'4-Detailed Scenario REVENUE'!A13)</f>
        <v/>
      </c>
      <c r="B13" s="167">
        <f>IF(A13='4-Detailed Scenario REVENUE'!A13,'4-Detailed Scenario REVENUE'!B13,"ERR")</f>
        <v>0</v>
      </c>
      <c r="C13" s="460" t="str">
        <f>IF('4-Detailed Scenario REVENUE'!C13="","",'4-Detailed Scenario REVENUE'!C13)</f>
        <v/>
      </c>
      <c r="D13" s="149">
        <f>IF($A13='4-Detailed Scenario REVENUE'!$A13,'4-Detailed Scenario REVENUE'!H13,"ERR")</f>
        <v>0</v>
      </c>
      <c r="E13" s="147">
        <f>IF($A13='4-Detailed Scenario REVENUE'!$A13,'4-Detailed Scenario REVENUE'!I13,"ERR")</f>
        <v>0</v>
      </c>
      <c r="F13" s="168">
        <f>IF($A13='4-Detailed Scenario REVENUE'!$A13,'4-Detailed Scenario REVENUE'!J13,"ERR")</f>
        <v>0</v>
      </c>
      <c r="G13" s="376"/>
      <c r="H13" s="377"/>
      <c r="I13" s="137" t="str">
        <f>IF(G13=$U$11,B13,IF(G13=$U$12,D13,IF(G13=$U$13,E13,IF(G13=$U$14,F13,IF(G13=$U$15,H13,"")))))</f>
        <v/>
      </c>
      <c r="K13" s="575" t="s">
        <v>122</v>
      </c>
      <c r="L13" s="293" t="s">
        <v>34</v>
      </c>
      <c r="M13" s="304">
        <f>X19</f>
        <v>0</v>
      </c>
      <c r="N13" s="305">
        <f>N12+M13</f>
        <v>0</v>
      </c>
      <c r="O13" s="306">
        <f>O12+M13</f>
        <v>0</v>
      </c>
      <c r="P13" s="306">
        <f>P12+M13</f>
        <v>0</v>
      </c>
      <c r="Q13" s="117"/>
      <c r="R13" s="312"/>
      <c r="U13" s="123" t="s">
        <v>112</v>
      </c>
      <c r="V13" s="123" t="s">
        <v>35</v>
      </c>
    </row>
    <row r="14" spans="1:22" ht="18.5">
      <c r="A14" s="135" t="str">
        <f>IF('4-Detailed Scenario REVENUE'!A14="","",'4-Detailed Scenario REVENUE'!A14)</f>
        <v/>
      </c>
      <c r="B14" s="167">
        <f>IF(A14='4-Detailed Scenario REVENUE'!A14,'4-Detailed Scenario REVENUE'!B14,"ERR")</f>
        <v>0</v>
      </c>
      <c r="C14" s="460" t="str">
        <f>IF('4-Detailed Scenario REVENUE'!C14="","",'4-Detailed Scenario REVENUE'!C14)</f>
        <v/>
      </c>
      <c r="D14" s="149">
        <f>IF($A14='4-Detailed Scenario REVENUE'!$A14,'4-Detailed Scenario REVENUE'!H14,"ERR")</f>
        <v>0</v>
      </c>
      <c r="E14" s="147">
        <f>IF($A14='4-Detailed Scenario REVENUE'!$A14,'4-Detailed Scenario REVENUE'!I14,"ERR")</f>
        <v>0</v>
      </c>
      <c r="F14" s="168">
        <f>IF($A14='4-Detailed Scenario REVENUE'!$A14,'4-Detailed Scenario REVENUE'!J14,"ERR")</f>
        <v>0</v>
      </c>
      <c r="G14" s="376"/>
      <c r="H14" s="377"/>
      <c r="I14" s="137" t="str">
        <f t="shared" si="0"/>
        <v/>
      </c>
      <c r="K14" s="575"/>
      <c r="L14" s="293" t="s">
        <v>35</v>
      </c>
      <c r="M14" s="304">
        <f>X20</f>
        <v>0</v>
      </c>
      <c r="N14" s="307">
        <f>N12+M14</f>
        <v>0</v>
      </c>
      <c r="O14" s="308">
        <f>O12+M14</f>
        <v>0</v>
      </c>
      <c r="P14" s="308">
        <f>P12+M14</f>
        <v>0</v>
      </c>
      <c r="Q14" s="117"/>
      <c r="R14" s="312"/>
      <c r="U14" s="123" t="s">
        <v>113</v>
      </c>
      <c r="V14" s="123" t="s">
        <v>36</v>
      </c>
    </row>
    <row r="15" spans="1:22">
      <c r="A15" s="135" t="str">
        <f>IF('4-Detailed Scenario REVENUE'!A15="","",'4-Detailed Scenario REVENUE'!A15)</f>
        <v/>
      </c>
      <c r="B15" s="167">
        <f>IF(A15='4-Detailed Scenario REVENUE'!A15,'4-Detailed Scenario REVENUE'!B15,"ERR")</f>
        <v>0</v>
      </c>
      <c r="C15" s="460" t="str">
        <f>IF('4-Detailed Scenario REVENUE'!C15="","",'4-Detailed Scenario REVENUE'!C15)</f>
        <v/>
      </c>
      <c r="D15" s="149">
        <f>IF($A15='4-Detailed Scenario REVENUE'!$A15,'4-Detailed Scenario REVENUE'!H15,"ERR")</f>
        <v>0</v>
      </c>
      <c r="E15" s="147">
        <f>IF($A15='4-Detailed Scenario REVENUE'!$A15,'4-Detailed Scenario REVENUE'!I15,"ERR")</f>
        <v>0</v>
      </c>
      <c r="F15" s="168">
        <f>IF($A15='4-Detailed Scenario REVENUE'!$A15,'4-Detailed Scenario REVENUE'!J15,"ERR")</f>
        <v>0</v>
      </c>
      <c r="G15" s="376"/>
      <c r="H15" s="377"/>
      <c r="I15" s="137" t="str">
        <f>IF(G15=$U$11,B15,IF(G15=$U$12,D15,IF(G15=$U$13,E15,IF(G15=$U$14,F15,IF(G15=$U$15,H15,"")))))</f>
        <v/>
      </c>
      <c r="K15" s="575"/>
      <c r="L15" s="293" t="s">
        <v>36</v>
      </c>
      <c r="M15" s="304">
        <f>X21</f>
        <v>0</v>
      </c>
      <c r="N15" s="309">
        <f>N12+M15</f>
        <v>0</v>
      </c>
      <c r="O15" s="310">
        <f>O12+M15</f>
        <v>0</v>
      </c>
      <c r="P15" s="310">
        <f>P12+M15</f>
        <v>0</v>
      </c>
      <c r="Q15" s="117"/>
      <c r="R15" s="311"/>
      <c r="U15" s="123" t="s">
        <v>136</v>
      </c>
      <c r="V15" s="123" t="s">
        <v>136</v>
      </c>
    </row>
    <row r="16" spans="1:22" ht="16" thickBot="1">
      <c r="A16" s="135" t="str">
        <f>IF('4-Detailed Scenario REVENUE'!A16="","",'4-Detailed Scenario REVENUE'!A16)</f>
        <v/>
      </c>
      <c r="B16" s="167">
        <f>IF(A16='4-Detailed Scenario REVENUE'!A16,'4-Detailed Scenario REVENUE'!B16,"ERR")</f>
        <v>0</v>
      </c>
      <c r="C16" s="460" t="str">
        <f>IF('4-Detailed Scenario REVENUE'!C16="","",'4-Detailed Scenario REVENUE'!C16)</f>
        <v/>
      </c>
      <c r="D16" s="149">
        <f>IF($A16='4-Detailed Scenario REVENUE'!$A16,'4-Detailed Scenario REVENUE'!H16,"ERR")</f>
        <v>0</v>
      </c>
      <c r="E16" s="147">
        <f>IF($A16='4-Detailed Scenario REVENUE'!$A16,'4-Detailed Scenario REVENUE'!I16,"ERR")</f>
        <v>0</v>
      </c>
      <c r="F16" s="168">
        <f>IF($A16='4-Detailed Scenario REVENUE'!$A16,'4-Detailed Scenario REVENUE'!J16,"ERR")</f>
        <v>0</v>
      </c>
      <c r="G16" s="376"/>
      <c r="H16" s="377"/>
      <c r="I16" s="137" t="str">
        <f t="shared" si="0"/>
        <v/>
      </c>
      <c r="K16" s="301"/>
      <c r="L16" s="118"/>
      <c r="M16" s="118"/>
      <c r="N16" s="576"/>
      <c r="O16" s="576"/>
      <c r="P16" s="576"/>
      <c r="Q16" s="118"/>
      <c r="R16" s="311"/>
    </row>
    <row r="17" spans="1:24">
      <c r="A17" s="135" t="str">
        <f>IF('4-Detailed Scenario REVENUE'!A17="","",'4-Detailed Scenario REVENUE'!A17)</f>
        <v/>
      </c>
      <c r="B17" s="167">
        <f>IF(A17='4-Detailed Scenario REVENUE'!A17,'4-Detailed Scenario REVENUE'!B17,"ERR")</f>
        <v>0</v>
      </c>
      <c r="C17" s="460" t="str">
        <f>IF('4-Detailed Scenario REVENUE'!C17="","",'4-Detailed Scenario REVENUE'!C17)</f>
        <v/>
      </c>
      <c r="D17" s="149">
        <f>IF($A17='4-Detailed Scenario REVENUE'!$A17,'4-Detailed Scenario REVENUE'!H17,"ERR")</f>
        <v>0</v>
      </c>
      <c r="E17" s="147">
        <f>IF($A17='4-Detailed Scenario REVENUE'!$A17,'4-Detailed Scenario REVENUE'!I17,"ERR")</f>
        <v>0</v>
      </c>
      <c r="F17" s="168">
        <f>IF($A17='4-Detailed Scenario REVENUE'!$A17,'4-Detailed Scenario REVENUE'!J17,"ERR")</f>
        <v>0</v>
      </c>
      <c r="G17" s="376"/>
      <c r="H17" s="377"/>
      <c r="I17" s="137" t="str">
        <f t="shared" si="0"/>
        <v/>
      </c>
      <c r="U17" s="586" t="s">
        <v>121</v>
      </c>
      <c r="V17" s="587"/>
      <c r="W17" s="588" t="s">
        <v>122</v>
      </c>
      <c r="X17" s="589"/>
    </row>
    <row r="18" spans="1:24">
      <c r="A18" s="135" t="str">
        <f>IF('4-Detailed Scenario REVENUE'!A18="","",'4-Detailed Scenario REVENUE'!A18)</f>
        <v/>
      </c>
      <c r="B18" s="167">
        <f>IF(A18='4-Detailed Scenario REVENUE'!A18,'4-Detailed Scenario REVENUE'!B18,"ERR")</f>
        <v>0</v>
      </c>
      <c r="C18" s="460" t="str">
        <f>IF('4-Detailed Scenario REVENUE'!C18="","",'4-Detailed Scenario REVENUE'!C18)</f>
        <v/>
      </c>
      <c r="D18" s="149">
        <f>IF($A18='4-Detailed Scenario REVENUE'!$A18,'4-Detailed Scenario REVENUE'!H18,"ERR")</f>
        <v>0</v>
      </c>
      <c r="E18" s="147">
        <f>IF($A18='4-Detailed Scenario REVENUE'!$A18,'4-Detailed Scenario REVENUE'!I18,"ERR")</f>
        <v>0</v>
      </c>
      <c r="F18" s="168">
        <f>IF($A18='4-Detailed Scenario REVENUE'!$A18,'4-Detailed Scenario REVENUE'!J18,"ERR")</f>
        <v>0</v>
      </c>
      <c r="G18" s="376"/>
      <c r="H18" s="377"/>
      <c r="I18" s="137" t="str">
        <f t="shared" si="0"/>
        <v/>
      </c>
      <c r="U18" s="429" t="s">
        <v>78</v>
      </c>
      <c r="V18" s="158">
        <f>COUNTIF($G$11:$G$68,U18)</f>
        <v>0</v>
      </c>
      <c r="W18" s="174" t="s">
        <v>78</v>
      </c>
      <c r="X18" s="430">
        <f>COUNTIF($G$73:$G$169,W18)</f>
        <v>0</v>
      </c>
    </row>
    <row r="19" spans="1:24">
      <c r="A19" s="135" t="str">
        <f>IF('4-Detailed Scenario REVENUE'!A19="","",'4-Detailed Scenario REVENUE'!A19)</f>
        <v/>
      </c>
      <c r="B19" s="167">
        <f>IF(A19='4-Detailed Scenario REVENUE'!A19,'4-Detailed Scenario REVENUE'!B19,"ERR")</f>
        <v>0</v>
      </c>
      <c r="C19" s="460" t="str">
        <f>IF('4-Detailed Scenario REVENUE'!C19="","",'4-Detailed Scenario REVENUE'!C19)</f>
        <v/>
      </c>
      <c r="D19" s="149">
        <f>IF($A19='4-Detailed Scenario REVENUE'!$A19,'4-Detailed Scenario REVENUE'!H19,"ERR")</f>
        <v>0</v>
      </c>
      <c r="E19" s="147">
        <f>IF($A19='4-Detailed Scenario REVENUE'!$A19,'4-Detailed Scenario REVENUE'!I19,"ERR")</f>
        <v>0</v>
      </c>
      <c r="F19" s="168">
        <f>IF($A19='4-Detailed Scenario REVENUE'!$A19,'4-Detailed Scenario REVENUE'!J19,"ERR")</f>
        <v>0</v>
      </c>
      <c r="G19" s="376"/>
      <c r="H19" s="377"/>
      <c r="I19" s="137" t="str">
        <f t="shared" si="0"/>
        <v/>
      </c>
      <c r="U19" s="429" t="s">
        <v>111</v>
      </c>
      <c r="V19" s="158">
        <f>COUNTIF($G$11:$G$68,U19)</f>
        <v>0</v>
      </c>
      <c r="W19" s="174" t="s">
        <v>34</v>
      </c>
      <c r="X19" s="430">
        <f>COUNTIF($G$73:$G$169,W19)</f>
        <v>0</v>
      </c>
    </row>
    <row r="20" spans="1:24">
      <c r="A20" s="135" t="str">
        <f>IF('4-Detailed Scenario REVENUE'!A20="","",'4-Detailed Scenario REVENUE'!A20)</f>
        <v/>
      </c>
      <c r="B20" s="167">
        <f>IF(A20='4-Detailed Scenario REVENUE'!A20,'4-Detailed Scenario REVENUE'!B20,"ERR")</f>
        <v>0</v>
      </c>
      <c r="C20" s="460" t="str">
        <f>IF('4-Detailed Scenario REVENUE'!C20="","",'4-Detailed Scenario REVENUE'!C20)</f>
        <v/>
      </c>
      <c r="D20" s="149">
        <f>IF($A20='4-Detailed Scenario REVENUE'!$A20,'4-Detailed Scenario REVENUE'!H20,"ERR")</f>
        <v>0</v>
      </c>
      <c r="E20" s="147">
        <f>IF($A20='4-Detailed Scenario REVENUE'!$A20,'4-Detailed Scenario REVENUE'!I20,"ERR")</f>
        <v>0</v>
      </c>
      <c r="F20" s="168">
        <f>IF($A20='4-Detailed Scenario REVENUE'!$A20,'4-Detailed Scenario REVENUE'!J20,"ERR")</f>
        <v>0</v>
      </c>
      <c r="G20" s="376"/>
      <c r="H20" s="377"/>
      <c r="I20" s="137" t="str">
        <f t="shared" si="0"/>
        <v/>
      </c>
      <c r="U20" s="429" t="s">
        <v>112</v>
      </c>
      <c r="V20" s="158">
        <f>COUNTIF($G$11:$G$68,U20)</f>
        <v>0</v>
      </c>
      <c r="W20" s="174" t="s">
        <v>35</v>
      </c>
      <c r="X20" s="430">
        <f>COUNTIF($G$73:$G$169,W20)</f>
        <v>0</v>
      </c>
    </row>
    <row r="21" spans="1:24">
      <c r="A21" s="135" t="str">
        <f>IF('4-Detailed Scenario REVENUE'!A21="","",'4-Detailed Scenario REVENUE'!A21)</f>
        <v/>
      </c>
      <c r="B21" s="167">
        <f>IF(A21='4-Detailed Scenario REVENUE'!A21,'4-Detailed Scenario REVENUE'!B21,"ERR")</f>
        <v>0</v>
      </c>
      <c r="C21" s="460" t="str">
        <f>IF('4-Detailed Scenario REVENUE'!C21="","",'4-Detailed Scenario REVENUE'!C21)</f>
        <v/>
      </c>
      <c r="D21" s="149">
        <f>IF($A21='4-Detailed Scenario REVENUE'!$A21,'4-Detailed Scenario REVENUE'!H21,"ERR")</f>
        <v>0</v>
      </c>
      <c r="E21" s="147">
        <f>IF($A21='4-Detailed Scenario REVENUE'!$A21,'4-Detailed Scenario REVENUE'!I21,"ERR")</f>
        <v>0</v>
      </c>
      <c r="F21" s="168">
        <f>IF($A21='4-Detailed Scenario REVENUE'!$A21,'4-Detailed Scenario REVENUE'!J21,"ERR")</f>
        <v>0</v>
      </c>
      <c r="G21" s="376"/>
      <c r="H21" s="377"/>
      <c r="I21" s="137" t="str">
        <f t="shared" si="0"/>
        <v/>
      </c>
      <c r="U21" s="429" t="s">
        <v>113</v>
      </c>
      <c r="V21" s="158">
        <f>COUNTIF($G$11:$G$68,U21)</f>
        <v>0</v>
      </c>
      <c r="W21" s="174" t="s">
        <v>36</v>
      </c>
      <c r="X21" s="430">
        <f>COUNTIF($G$73:$G$169,W21)</f>
        <v>0</v>
      </c>
    </row>
    <row r="22" spans="1:24" ht="16" thickBot="1">
      <c r="A22" s="135" t="str">
        <f>IF('4-Detailed Scenario REVENUE'!A22="","",'4-Detailed Scenario REVENUE'!A22)</f>
        <v/>
      </c>
      <c r="B22" s="167">
        <f>IF(A22='4-Detailed Scenario REVENUE'!A22,'4-Detailed Scenario REVENUE'!B22,"ERR")</f>
        <v>0</v>
      </c>
      <c r="C22" s="460" t="str">
        <f>IF('4-Detailed Scenario REVENUE'!C22="","",'4-Detailed Scenario REVENUE'!C22)</f>
        <v/>
      </c>
      <c r="D22" s="149">
        <f>IF($A22='4-Detailed Scenario REVENUE'!$A22,'4-Detailed Scenario REVENUE'!H22,"ERR")</f>
        <v>0</v>
      </c>
      <c r="E22" s="147">
        <f>IF($A22='4-Detailed Scenario REVENUE'!$A22,'4-Detailed Scenario REVENUE'!I22,"ERR")</f>
        <v>0</v>
      </c>
      <c r="F22" s="168">
        <f>IF($A22='4-Detailed Scenario REVENUE'!$A22,'4-Detailed Scenario REVENUE'!J22,"ERR")</f>
        <v>0</v>
      </c>
      <c r="G22" s="376"/>
      <c r="H22" s="377"/>
      <c r="I22" s="137" t="str">
        <f t="shared" si="0"/>
        <v/>
      </c>
      <c r="U22" s="431" t="s">
        <v>136</v>
      </c>
      <c r="V22" s="432">
        <f>COUNTIF($G$11:$G$68,U22)</f>
        <v>0</v>
      </c>
      <c r="W22" s="433" t="s">
        <v>136</v>
      </c>
      <c r="X22" s="434">
        <f>COUNTIF($G$73:$G$169,W22)</f>
        <v>0</v>
      </c>
    </row>
    <row r="23" spans="1:24">
      <c r="A23" s="135" t="str">
        <f>IF('4-Detailed Scenario REVENUE'!A31="","",'4-Detailed Scenario REVENUE'!A31)</f>
        <v/>
      </c>
      <c r="B23" s="167">
        <f>IF(A23='4-Detailed Scenario REVENUE'!A31,'4-Detailed Scenario REVENUE'!B31,"ERR")</f>
        <v>0</v>
      </c>
      <c r="C23" s="460" t="str">
        <f>IF('4-Detailed Scenario REVENUE'!C31="","",'4-Detailed Scenario REVENUE'!C31)</f>
        <v/>
      </c>
      <c r="D23" s="149">
        <f>IF($A23='4-Detailed Scenario REVENUE'!$A31,'4-Detailed Scenario REVENUE'!H31,"ERR")</f>
        <v>0</v>
      </c>
      <c r="E23" s="147">
        <f>IF($A23='4-Detailed Scenario REVENUE'!$A31,'4-Detailed Scenario REVENUE'!I31,"ERR")</f>
        <v>0</v>
      </c>
      <c r="F23" s="168">
        <f>IF($A23='4-Detailed Scenario REVENUE'!$A31,'4-Detailed Scenario REVENUE'!J31,"ERR")</f>
        <v>0</v>
      </c>
      <c r="G23" s="376"/>
      <c r="H23" s="377"/>
      <c r="I23" s="137" t="str">
        <f t="shared" si="0"/>
        <v/>
      </c>
      <c r="L23"/>
    </row>
    <row r="24" spans="1:24">
      <c r="A24" s="135" t="str">
        <f>IF('4-Detailed Scenario REVENUE'!A32="","",'4-Detailed Scenario REVENUE'!A32)</f>
        <v/>
      </c>
      <c r="B24" s="167">
        <f>IF(A24='4-Detailed Scenario REVENUE'!A32,'4-Detailed Scenario REVENUE'!B32,"ERR")</f>
        <v>0</v>
      </c>
      <c r="C24" s="460" t="str">
        <f>IF('4-Detailed Scenario REVENUE'!C32="","",'4-Detailed Scenario REVENUE'!C32)</f>
        <v/>
      </c>
      <c r="D24" s="149">
        <f>IF($A24='4-Detailed Scenario REVENUE'!$A32,'4-Detailed Scenario REVENUE'!H32,"ERR")</f>
        <v>0</v>
      </c>
      <c r="E24" s="147">
        <f>IF($A24='4-Detailed Scenario REVENUE'!$A32,'4-Detailed Scenario REVENUE'!I32,"ERR")</f>
        <v>0</v>
      </c>
      <c r="F24" s="168">
        <f>IF($A24='4-Detailed Scenario REVENUE'!$A32,'4-Detailed Scenario REVENUE'!J32,"ERR")</f>
        <v>0</v>
      </c>
      <c r="G24" s="376"/>
      <c r="H24" s="377"/>
      <c r="I24" s="137" t="str">
        <f t="shared" si="0"/>
        <v/>
      </c>
      <c r="L24"/>
    </row>
    <row r="25" spans="1:24">
      <c r="A25" s="135" t="str">
        <f>IF('4-Detailed Scenario REVENUE'!A33="","",'4-Detailed Scenario REVENUE'!A33)</f>
        <v/>
      </c>
      <c r="B25" s="167">
        <f>IF(A25='4-Detailed Scenario REVENUE'!A33,'4-Detailed Scenario REVENUE'!B33,"ERR")</f>
        <v>0</v>
      </c>
      <c r="C25" s="460" t="str">
        <f>IF('4-Detailed Scenario REVENUE'!C33="","",'4-Detailed Scenario REVENUE'!C33)</f>
        <v/>
      </c>
      <c r="D25" s="149">
        <f>IF($A25='4-Detailed Scenario REVENUE'!$A33,'4-Detailed Scenario REVENUE'!H33,"ERR")</f>
        <v>0</v>
      </c>
      <c r="E25" s="147">
        <f>IF($A25='4-Detailed Scenario REVENUE'!$A33,'4-Detailed Scenario REVENUE'!I33,"ERR")</f>
        <v>0</v>
      </c>
      <c r="F25" s="168">
        <f>IF($A25='4-Detailed Scenario REVENUE'!$A33,'4-Detailed Scenario REVENUE'!J33,"ERR")</f>
        <v>0</v>
      </c>
      <c r="G25" s="376"/>
      <c r="H25" s="377"/>
      <c r="I25" s="137" t="str">
        <f t="shared" si="0"/>
        <v/>
      </c>
    </row>
    <row r="26" spans="1:24">
      <c r="A26" s="135" t="str">
        <f>IF('4-Detailed Scenario REVENUE'!A34="","",'4-Detailed Scenario REVENUE'!A34)</f>
        <v/>
      </c>
      <c r="B26" s="167">
        <f>IF(A26='4-Detailed Scenario REVENUE'!A34,'4-Detailed Scenario REVENUE'!B34,"ERR")</f>
        <v>0</v>
      </c>
      <c r="C26" s="460" t="str">
        <f>IF('4-Detailed Scenario REVENUE'!C34="","",'4-Detailed Scenario REVENUE'!C34)</f>
        <v/>
      </c>
      <c r="D26" s="149">
        <f>IF($A26='4-Detailed Scenario REVENUE'!$A34,'4-Detailed Scenario REVENUE'!H34,"ERR")</f>
        <v>0</v>
      </c>
      <c r="E26" s="147">
        <f>IF($A26='4-Detailed Scenario REVENUE'!$A34,'4-Detailed Scenario REVENUE'!I34,"ERR")</f>
        <v>0</v>
      </c>
      <c r="F26" s="168">
        <f>IF($A26='4-Detailed Scenario REVENUE'!$A34,'4-Detailed Scenario REVENUE'!J34,"ERR")</f>
        <v>0</v>
      </c>
      <c r="G26" s="376"/>
      <c r="H26" s="377"/>
      <c r="I26" s="137" t="str">
        <f t="shared" si="0"/>
        <v/>
      </c>
    </row>
    <row r="27" spans="1:24">
      <c r="A27" s="135" t="str">
        <f>IF('4-Detailed Scenario REVENUE'!A35="","",'4-Detailed Scenario REVENUE'!A35)</f>
        <v/>
      </c>
      <c r="B27" s="167">
        <f>IF(A27='4-Detailed Scenario REVENUE'!A35,'4-Detailed Scenario REVENUE'!B35,"ERR")</f>
        <v>0</v>
      </c>
      <c r="C27" s="460" t="str">
        <f>IF('4-Detailed Scenario REVENUE'!C35="","",'4-Detailed Scenario REVENUE'!C35)</f>
        <v/>
      </c>
      <c r="D27" s="149">
        <f>IF($A27='4-Detailed Scenario REVENUE'!$A35,'4-Detailed Scenario REVENUE'!H35,"ERR")</f>
        <v>0</v>
      </c>
      <c r="E27" s="147">
        <f>IF($A27='4-Detailed Scenario REVENUE'!$A35,'4-Detailed Scenario REVENUE'!I35,"ERR")</f>
        <v>0</v>
      </c>
      <c r="F27" s="168">
        <f>IF($A27='4-Detailed Scenario REVENUE'!$A35,'4-Detailed Scenario REVENUE'!J35,"ERR")</f>
        <v>0</v>
      </c>
      <c r="G27" s="376"/>
      <c r="H27" s="377"/>
      <c r="I27" s="137" t="str">
        <f t="shared" si="0"/>
        <v/>
      </c>
    </row>
    <row r="28" spans="1:24">
      <c r="A28" s="135" t="str">
        <f>IF('4-Detailed Scenario REVENUE'!A36="","",'4-Detailed Scenario REVENUE'!A36)</f>
        <v/>
      </c>
      <c r="B28" s="167">
        <f>IF(A28='4-Detailed Scenario REVENUE'!A36,'4-Detailed Scenario REVENUE'!B36,"ERR")</f>
        <v>0</v>
      </c>
      <c r="C28" s="460" t="str">
        <f>IF('4-Detailed Scenario REVENUE'!C36="","",'4-Detailed Scenario REVENUE'!C36)</f>
        <v/>
      </c>
      <c r="D28" s="149">
        <f>IF($A28='4-Detailed Scenario REVENUE'!$A36,'4-Detailed Scenario REVENUE'!H36,"ERR")</f>
        <v>0</v>
      </c>
      <c r="E28" s="147">
        <f>IF($A28='4-Detailed Scenario REVENUE'!$A36,'4-Detailed Scenario REVENUE'!I36,"ERR")</f>
        <v>0</v>
      </c>
      <c r="F28" s="168">
        <f>IF($A28='4-Detailed Scenario REVENUE'!$A36,'4-Detailed Scenario REVENUE'!J36,"ERR")</f>
        <v>0</v>
      </c>
      <c r="G28" s="376"/>
      <c r="H28" s="377"/>
      <c r="I28" s="137" t="str">
        <f t="shared" si="0"/>
        <v/>
      </c>
    </row>
    <row r="29" spans="1:24">
      <c r="A29" s="135" t="str">
        <f>IF('4-Detailed Scenario REVENUE'!A37="","",'4-Detailed Scenario REVENUE'!A37)</f>
        <v/>
      </c>
      <c r="B29" s="167">
        <f>IF(A29='4-Detailed Scenario REVENUE'!A37,'4-Detailed Scenario REVENUE'!B37,"ERR")</f>
        <v>0</v>
      </c>
      <c r="C29" s="460" t="str">
        <f>IF('4-Detailed Scenario REVENUE'!C37="","",'4-Detailed Scenario REVENUE'!C37)</f>
        <v/>
      </c>
      <c r="D29" s="149">
        <f>IF($A29='4-Detailed Scenario REVENUE'!$A37,'4-Detailed Scenario REVENUE'!H37,"ERR")</f>
        <v>0</v>
      </c>
      <c r="E29" s="147">
        <f>IF($A29='4-Detailed Scenario REVENUE'!$A37,'4-Detailed Scenario REVENUE'!I37,"ERR")</f>
        <v>0</v>
      </c>
      <c r="F29" s="168">
        <f>IF($A29='4-Detailed Scenario REVENUE'!$A37,'4-Detailed Scenario REVENUE'!J37,"ERR")</f>
        <v>0</v>
      </c>
      <c r="G29" s="376"/>
      <c r="H29" s="377"/>
      <c r="I29" s="137" t="str">
        <f t="shared" si="0"/>
        <v/>
      </c>
    </row>
    <row r="30" spans="1:24">
      <c r="A30" s="135" t="str">
        <f>IF('4-Detailed Scenario REVENUE'!A38="","",'4-Detailed Scenario REVENUE'!A38)</f>
        <v/>
      </c>
      <c r="B30" s="167">
        <f>IF(A30='4-Detailed Scenario REVENUE'!A38,'4-Detailed Scenario REVENUE'!B38,"ERR")</f>
        <v>0</v>
      </c>
      <c r="C30" s="460" t="str">
        <f>IF('4-Detailed Scenario REVENUE'!C38="","",'4-Detailed Scenario REVENUE'!C38)</f>
        <v/>
      </c>
      <c r="D30" s="149">
        <f>IF($A30='4-Detailed Scenario REVENUE'!$A38,'4-Detailed Scenario REVENUE'!H38,"ERR")</f>
        <v>0</v>
      </c>
      <c r="E30" s="147">
        <f>IF($A30='4-Detailed Scenario REVENUE'!$A38,'4-Detailed Scenario REVENUE'!I38,"ERR")</f>
        <v>0</v>
      </c>
      <c r="F30" s="168">
        <f>IF($A30='4-Detailed Scenario REVENUE'!$A38,'4-Detailed Scenario REVENUE'!J38,"ERR")</f>
        <v>0</v>
      </c>
      <c r="G30" s="378"/>
      <c r="H30" s="377"/>
      <c r="I30" s="137" t="str">
        <f t="shared" si="0"/>
        <v/>
      </c>
    </row>
    <row r="31" spans="1:24">
      <c r="A31" s="151" t="str">
        <f>IF('4-Detailed Scenario REVENUE'!A39="","",'4-Detailed Scenario REVENUE'!A39)</f>
        <v>TOTAL EARNED REVENUE</v>
      </c>
      <c r="B31" s="169">
        <f>IF(A31='4-Detailed Scenario REVENUE'!A39,'4-Detailed Scenario REVENUE'!B39,"ERR")</f>
        <v>0</v>
      </c>
      <c r="C31" s="458"/>
      <c r="D31" s="170">
        <f>IF($A31='4-Detailed Scenario REVENUE'!$A39,'4-Detailed Scenario REVENUE'!H39,"ERR")</f>
        <v>0</v>
      </c>
      <c r="E31" s="171">
        <f>IF($A31='4-Detailed Scenario REVENUE'!$A39,'4-Detailed Scenario REVENUE'!I39,"ERR")</f>
        <v>0</v>
      </c>
      <c r="F31" s="172">
        <f>IF($A31='4-Detailed Scenario REVENUE'!$A39,'4-Detailed Scenario REVENUE'!J39,"ERR")</f>
        <v>0</v>
      </c>
      <c r="G31" s="379"/>
      <c r="H31" s="380"/>
      <c r="I31" s="152">
        <f>SUM(I11:I30)</f>
        <v>0</v>
      </c>
    </row>
    <row r="32" spans="1:24">
      <c r="A32" s="21" t="str">
        <f>IF('4-Detailed Scenario REVENUE'!A40="","",'4-Detailed Scenario REVENUE'!A40)</f>
        <v/>
      </c>
      <c r="B32" s="174"/>
      <c r="C32" s="174"/>
      <c r="D32" s="174"/>
      <c r="E32" s="174"/>
      <c r="F32" s="174"/>
      <c r="G32" s="379"/>
      <c r="H32" s="381"/>
      <c r="I32" s="137"/>
    </row>
    <row r="33" spans="1:9">
      <c r="A33" s="155" t="s">
        <v>116</v>
      </c>
      <c r="B33" s="156"/>
      <c r="C33" s="156"/>
      <c r="D33" s="156"/>
      <c r="E33" s="156"/>
      <c r="F33" s="156"/>
      <c r="G33" s="382"/>
      <c r="H33" s="383"/>
      <c r="I33" s="157" t="str">
        <f>IF(G33=$U$11,B33,IF(G33=$U$12,D33,IF(G33=$U$13,E33,IF(G33=$U$14,F33,IF(G33=$U$15,H33,"")))))</f>
        <v/>
      </c>
    </row>
    <row r="34" spans="1:9">
      <c r="A34" s="135" t="str">
        <f>IF('4-Detailed Scenario REVENUE'!A42="","",'4-Detailed Scenario REVENUE'!A42)</f>
        <v/>
      </c>
      <c r="B34" s="146">
        <f>IF(A34='4-Detailed Scenario REVENUE'!A42,'4-Detailed Scenario REVENUE'!B42,"ERR")</f>
        <v>0</v>
      </c>
      <c r="C34" s="460" t="str">
        <f>IF('4-Detailed Scenario REVENUE'!C42="","",'4-Detailed Scenario REVENUE'!C42)</f>
        <v/>
      </c>
      <c r="D34" s="149">
        <f>IF($A34='4-Detailed Scenario REVENUE'!$A42,'4-Detailed Scenario REVENUE'!H42,"ERR")</f>
        <v>0</v>
      </c>
      <c r="E34" s="147">
        <f>IF($A34='4-Detailed Scenario REVENUE'!$A42,'4-Detailed Scenario REVENUE'!I42,"ERR")</f>
        <v>0</v>
      </c>
      <c r="F34" s="148">
        <f>IF($A34='4-Detailed Scenario REVENUE'!$A42,'4-Detailed Scenario REVENUE'!J42,"ERR")</f>
        <v>0</v>
      </c>
      <c r="G34" s="378"/>
      <c r="H34" s="377"/>
      <c r="I34" s="137" t="str">
        <f>IF(G34=$U$11,B34,IF(G34=$U$12,D34,IF(G34=$U$13,E34,IF(G34=$U$14,F34,IF(G34=$U$15,H34,"")))))</f>
        <v/>
      </c>
    </row>
    <row r="35" spans="1:9">
      <c r="A35" s="135" t="str">
        <f>IF('4-Detailed Scenario REVENUE'!A43="","",'4-Detailed Scenario REVENUE'!A43)</f>
        <v/>
      </c>
      <c r="B35" s="146">
        <f>IF(A35='4-Detailed Scenario REVENUE'!A43,'4-Detailed Scenario REVENUE'!B43,"ERR")</f>
        <v>0</v>
      </c>
      <c r="C35" s="460" t="str">
        <f>IF('4-Detailed Scenario REVENUE'!C43="","",'4-Detailed Scenario REVENUE'!C43)</f>
        <v/>
      </c>
      <c r="D35" s="149">
        <f>IF($A35='4-Detailed Scenario REVENUE'!$A43,'4-Detailed Scenario REVENUE'!H43,"ERR")</f>
        <v>0</v>
      </c>
      <c r="E35" s="147">
        <f>IF($A35='4-Detailed Scenario REVENUE'!$A43,'4-Detailed Scenario REVENUE'!I43,"ERR")</f>
        <v>0</v>
      </c>
      <c r="F35" s="148">
        <f>IF($A35='4-Detailed Scenario REVENUE'!$A43,'4-Detailed Scenario REVENUE'!J43,"ERR")</f>
        <v>0</v>
      </c>
      <c r="G35" s="378"/>
      <c r="H35" s="377"/>
      <c r="I35" s="137" t="str">
        <f t="shared" ref="I35:I54" si="1">IF(G35=$U$11,B35,IF(G35=$U$12,D35,IF(G35=$U$13,E35,IF(G35=$U$14,F35,IF(G35=$U$15,H35,"")))))</f>
        <v/>
      </c>
    </row>
    <row r="36" spans="1:9">
      <c r="A36" s="135" t="str">
        <f>IF('4-Detailed Scenario REVENUE'!A44="","",'4-Detailed Scenario REVENUE'!A44)</f>
        <v/>
      </c>
      <c r="B36" s="146">
        <f>IF(A36='4-Detailed Scenario REVENUE'!A44,'4-Detailed Scenario REVENUE'!B44,"ERR")</f>
        <v>0</v>
      </c>
      <c r="C36" s="460" t="str">
        <f>IF('4-Detailed Scenario REVENUE'!C44="","",'4-Detailed Scenario REVENUE'!C44)</f>
        <v/>
      </c>
      <c r="D36" s="149">
        <f>IF($A36='4-Detailed Scenario REVENUE'!$A44,'4-Detailed Scenario REVENUE'!H44,"ERR")</f>
        <v>0</v>
      </c>
      <c r="E36" s="147">
        <f>IF($A36='4-Detailed Scenario REVENUE'!$A44,'4-Detailed Scenario REVENUE'!I44,"ERR")</f>
        <v>0</v>
      </c>
      <c r="F36" s="148">
        <f>IF($A36='4-Detailed Scenario REVENUE'!$A44,'4-Detailed Scenario REVENUE'!J44,"ERR")</f>
        <v>0</v>
      </c>
      <c r="G36" s="378"/>
      <c r="H36" s="377"/>
      <c r="I36" s="137" t="str">
        <f t="shared" si="1"/>
        <v/>
      </c>
    </row>
    <row r="37" spans="1:9">
      <c r="A37" s="135" t="str">
        <f>IF('4-Detailed Scenario REVENUE'!A45="","",'4-Detailed Scenario REVENUE'!A45)</f>
        <v/>
      </c>
      <c r="B37" s="146">
        <f>IF(A37='4-Detailed Scenario REVENUE'!A45,'4-Detailed Scenario REVENUE'!B45,"ERR")</f>
        <v>0</v>
      </c>
      <c r="C37" s="460" t="str">
        <f>IF('4-Detailed Scenario REVENUE'!C45="","",'4-Detailed Scenario REVENUE'!C45)</f>
        <v/>
      </c>
      <c r="D37" s="149">
        <f>IF($A37='4-Detailed Scenario REVENUE'!$A45,'4-Detailed Scenario REVENUE'!H45,"ERR")</f>
        <v>0</v>
      </c>
      <c r="E37" s="147">
        <f>IF($A37='4-Detailed Scenario REVENUE'!$A45,'4-Detailed Scenario REVENUE'!I45,"ERR")</f>
        <v>0</v>
      </c>
      <c r="F37" s="148">
        <f>IF($A37='4-Detailed Scenario REVENUE'!$A45,'4-Detailed Scenario REVENUE'!J45,"ERR")</f>
        <v>0</v>
      </c>
      <c r="G37" s="378"/>
      <c r="H37" s="377"/>
      <c r="I37" s="137" t="str">
        <f t="shared" si="1"/>
        <v/>
      </c>
    </row>
    <row r="38" spans="1:9">
      <c r="A38" s="135" t="str">
        <f>IF('4-Detailed Scenario REVENUE'!A46="","",'4-Detailed Scenario REVENUE'!A46)</f>
        <v/>
      </c>
      <c r="B38" s="146">
        <f>IF(A38='4-Detailed Scenario REVENUE'!A46,'4-Detailed Scenario REVENUE'!B46,"ERR")</f>
        <v>0</v>
      </c>
      <c r="C38" s="460" t="str">
        <f>IF('4-Detailed Scenario REVENUE'!C46="","",'4-Detailed Scenario REVENUE'!C46)</f>
        <v/>
      </c>
      <c r="D38" s="149">
        <f>IF($A38='4-Detailed Scenario REVENUE'!$A46,'4-Detailed Scenario REVENUE'!H46,"ERR")</f>
        <v>0</v>
      </c>
      <c r="E38" s="147">
        <f>IF($A38='4-Detailed Scenario REVENUE'!$A46,'4-Detailed Scenario REVENUE'!I46,"ERR")</f>
        <v>0</v>
      </c>
      <c r="F38" s="148">
        <f>IF($A38='4-Detailed Scenario REVENUE'!$A46,'4-Detailed Scenario REVENUE'!J46,"ERR")</f>
        <v>0</v>
      </c>
      <c r="G38" s="378"/>
      <c r="H38" s="377"/>
      <c r="I38" s="137" t="str">
        <f t="shared" si="1"/>
        <v/>
      </c>
    </row>
    <row r="39" spans="1:9">
      <c r="A39" s="135" t="str">
        <f>IF('4-Detailed Scenario REVENUE'!A47="","",'4-Detailed Scenario REVENUE'!A47)</f>
        <v/>
      </c>
      <c r="B39" s="146">
        <f>IF(A39='4-Detailed Scenario REVENUE'!A47,'4-Detailed Scenario REVENUE'!B47,"ERR")</f>
        <v>0</v>
      </c>
      <c r="C39" s="460" t="str">
        <f>IF('4-Detailed Scenario REVENUE'!C47="","",'4-Detailed Scenario REVENUE'!C47)</f>
        <v/>
      </c>
      <c r="D39" s="149">
        <f>IF($A39='4-Detailed Scenario REVENUE'!$A47,'4-Detailed Scenario REVENUE'!H47,"ERR")</f>
        <v>0</v>
      </c>
      <c r="E39" s="147">
        <f>IF($A39='4-Detailed Scenario REVENUE'!$A47,'4-Detailed Scenario REVENUE'!I47,"ERR")</f>
        <v>0</v>
      </c>
      <c r="F39" s="148">
        <f>IF($A39='4-Detailed Scenario REVENUE'!$A47,'4-Detailed Scenario REVENUE'!J47,"ERR")</f>
        <v>0</v>
      </c>
      <c r="G39" s="378"/>
      <c r="H39" s="377"/>
      <c r="I39" s="137" t="str">
        <f t="shared" si="1"/>
        <v/>
      </c>
    </row>
    <row r="40" spans="1:9">
      <c r="A40" s="135" t="str">
        <f>IF('4-Detailed Scenario REVENUE'!A48="","",'4-Detailed Scenario REVENUE'!A48)</f>
        <v/>
      </c>
      <c r="B40" s="146">
        <f>IF(A40='4-Detailed Scenario REVENUE'!A48,'4-Detailed Scenario REVENUE'!B48,"ERR")</f>
        <v>0</v>
      </c>
      <c r="C40" s="460" t="str">
        <f>IF('4-Detailed Scenario REVENUE'!C48="","",'4-Detailed Scenario REVENUE'!C48)</f>
        <v/>
      </c>
      <c r="D40" s="149">
        <f>IF($A40='4-Detailed Scenario REVENUE'!$A48,'4-Detailed Scenario REVENUE'!H48,"ERR")</f>
        <v>0</v>
      </c>
      <c r="E40" s="147">
        <f>IF($A40='4-Detailed Scenario REVENUE'!$A48,'4-Detailed Scenario REVENUE'!I48,"ERR")</f>
        <v>0</v>
      </c>
      <c r="F40" s="148">
        <f>IF($A40='4-Detailed Scenario REVENUE'!$A48,'4-Detailed Scenario REVENUE'!J48,"ERR")</f>
        <v>0</v>
      </c>
      <c r="G40" s="378"/>
      <c r="H40" s="377"/>
      <c r="I40" s="137" t="str">
        <f t="shared" si="1"/>
        <v/>
      </c>
    </row>
    <row r="41" spans="1:9">
      <c r="A41" s="135" t="str">
        <f>IF('4-Detailed Scenario REVENUE'!A49="","",'4-Detailed Scenario REVENUE'!A49)</f>
        <v/>
      </c>
      <c r="B41" s="146">
        <f>IF(A41='4-Detailed Scenario REVENUE'!A49,'4-Detailed Scenario REVENUE'!B49,"ERR")</f>
        <v>0</v>
      </c>
      <c r="C41" s="460" t="str">
        <f>IF('4-Detailed Scenario REVENUE'!C49="","",'4-Detailed Scenario REVENUE'!C49)</f>
        <v/>
      </c>
      <c r="D41" s="149">
        <f>IF($A41='4-Detailed Scenario REVENUE'!$A49,'4-Detailed Scenario REVENUE'!H49,"ERR")</f>
        <v>0</v>
      </c>
      <c r="E41" s="147">
        <f>IF($A41='4-Detailed Scenario REVENUE'!$A49,'4-Detailed Scenario REVENUE'!I49,"ERR")</f>
        <v>0</v>
      </c>
      <c r="F41" s="148">
        <f>IF($A41='4-Detailed Scenario REVENUE'!$A49,'4-Detailed Scenario REVENUE'!J49,"ERR")</f>
        <v>0</v>
      </c>
      <c r="G41" s="378"/>
      <c r="H41" s="377"/>
      <c r="I41" s="137" t="str">
        <f t="shared" si="1"/>
        <v/>
      </c>
    </row>
    <row r="42" spans="1:9">
      <c r="A42" s="135" t="str">
        <f>IF('4-Detailed Scenario REVENUE'!A50="","",'4-Detailed Scenario REVENUE'!A50)</f>
        <v/>
      </c>
      <c r="B42" s="146">
        <f>IF(A42='4-Detailed Scenario REVENUE'!A50,'4-Detailed Scenario REVENUE'!B50,"ERR")</f>
        <v>0</v>
      </c>
      <c r="C42" s="460" t="str">
        <f>IF('4-Detailed Scenario REVENUE'!C50="","",'4-Detailed Scenario REVENUE'!C50)</f>
        <v/>
      </c>
      <c r="D42" s="149">
        <f>IF($A42='4-Detailed Scenario REVENUE'!$A50,'4-Detailed Scenario REVENUE'!H50,"ERR")</f>
        <v>0</v>
      </c>
      <c r="E42" s="147">
        <f>IF($A42='4-Detailed Scenario REVENUE'!$A50,'4-Detailed Scenario REVENUE'!I50,"ERR")</f>
        <v>0</v>
      </c>
      <c r="F42" s="148">
        <f>IF($A42='4-Detailed Scenario REVENUE'!$A50,'4-Detailed Scenario REVENUE'!J50,"ERR")</f>
        <v>0</v>
      </c>
      <c r="G42" s="378"/>
      <c r="H42" s="377"/>
      <c r="I42" s="137" t="str">
        <f t="shared" si="1"/>
        <v/>
      </c>
    </row>
    <row r="43" spans="1:9">
      <c r="A43" s="135" t="str">
        <f>IF('4-Detailed Scenario REVENUE'!A51="","",'4-Detailed Scenario REVENUE'!A51)</f>
        <v/>
      </c>
      <c r="B43" s="146">
        <f>IF(A43='4-Detailed Scenario REVENUE'!A51,'4-Detailed Scenario REVENUE'!B51,"ERR")</f>
        <v>0</v>
      </c>
      <c r="C43" s="460" t="str">
        <f>IF('4-Detailed Scenario REVENUE'!C51="","",'4-Detailed Scenario REVENUE'!C51)</f>
        <v/>
      </c>
      <c r="D43" s="149">
        <f>IF($A43='4-Detailed Scenario REVENUE'!$A51,'4-Detailed Scenario REVENUE'!H51,"ERR")</f>
        <v>0</v>
      </c>
      <c r="E43" s="147">
        <f>IF($A43='4-Detailed Scenario REVENUE'!$A51,'4-Detailed Scenario REVENUE'!I51,"ERR")</f>
        <v>0</v>
      </c>
      <c r="F43" s="148">
        <f>IF($A43='4-Detailed Scenario REVENUE'!$A51,'4-Detailed Scenario REVENUE'!J51,"ERR")</f>
        <v>0</v>
      </c>
      <c r="G43" s="378"/>
      <c r="H43" s="377"/>
      <c r="I43" s="137" t="str">
        <f t="shared" si="1"/>
        <v/>
      </c>
    </row>
    <row r="44" spans="1:9">
      <c r="A44" s="135" t="str">
        <f>IF('4-Detailed Scenario REVENUE'!A52="","",'4-Detailed Scenario REVENUE'!A52)</f>
        <v/>
      </c>
      <c r="B44" s="146">
        <f>IF(A44='4-Detailed Scenario REVENUE'!A52,'4-Detailed Scenario REVENUE'!B52,"ERR")</f>
        <v>0</v>
      </c>
      <c r="C44" s="460" t="str">
        <f>IF('4-Detailed Scenario REVENUE'!C52="","",'4-Detailed Scenario REVENUE'!C52)</f>
        <v/>
      </c>
      <c r="D44" s="149">
        <f>IF($A44='4-Detailed Scenario REVENUE'!$A52,'4-Detailed Scenario REVENUE'!H52,"ERR")</f>
        <v>0</v>
      </c>
      <c r="E44" s="147">
        <f>IF($A44='4-Detailed Scenario REVENUE'!$A52,'4-Detailed Scenario REVENUE'!I52,"ERR")</f>
        <v>0</v>
      </c>
      <c r="F44" s="148">
        <f>IF($A44='4-Detailed Scenario REVENUE'!$A52,'4-Detailed Scenario REVENUE'!J52,"ERR")</f>
        <v>0</v>
      </c>
      <c r="G44" s="378"/>
      <c r="H44" s="377"/>
      <c r="I44" s="137" t="str">
        <f t="shared" si="1"/>
        <v/>
      </c>
    </row>
    <row r="45" spans="1:9">
      <c r="A45" s="135" t="str">
        <f>IF('4-Detailed Scenario REVENUE'!A53="","",'4-Detailed Scenario REVENUE'!A53)</f>
        <v/>
      </c>
      <c r="B45" s="146">
        <f>IF(A45='4-Detailed Scenario REVENUE'!A53,'4-Detailed Scenario REVENUE'!B53,"ERR")</f>
        <v>0</v>
      </c>
      <c r="C45" s="460" t="str">
        <f>IF('4-Detailed Scenario REVENUE'!C53="","",'4-Detailed Scenario REVENUE'!C53)</f>
        <v/>
      </c>
      <c r="D45" s="149">
        <f>IF($A45='4-Detailed Scenario REVENUE'!$A53,'4-Detailed Scenario REVENUE'!H53,"ERR")</f>
        <v>0</v>
      </c>
      <c r="E45" s="147">
        <f>IF($A45='4-Detailed Scenario REVENUE'!$A53,'4-Detailed Scenario REVENUE'!I53,"ERR")</f>
        <v>0</v>
      </c>
      <c r="F45" s="148">
        <f>IF($A45='4-Detailed Scenario REVENUE'!$A53,'4-Detailed Scenario REVENUE'!J53,"ERR")</f>
        <v>0</v>
      </c>
      <c r="G45" s="378"/>
      <c r="H45" s="377"/>
      <c r="I45" s="137" t="str">
        <f t="shared" si="1"/>
        <v/>
      </c>
    </row>
    <row r="46" spans="1:9">
      <c r="A46" s="135" t="str">
        <f>IF('4-Detailed Scenario REVENUE'!A54="","",'4-Detailed Scenario REVENUE'!A54)</f>
        <v/>
      </c>
      <c r="B46" s="146">
        <f>IF(A46='4-Detailed Scenario REVENUE'!A54,'4-Detailed Scenario REVENUE'!B54,"ERR")</f>
        <v>0</v>
      </c>
      <c r="C46" s="460" t="str">
        <f>IF('4-Detailed Scenario REVENUE'!C54="","",'4-Detailed Scenario REVENUE'!C54)</f>
        <v/>
      </c>
      <c r="D46" s="149">
        <f>IF($A46='4-Detailed Scenario REVENUE'!$A54,'4-Detailed Scenario REVENUE'!H54,"ERR")</f>
        <v>0</v>
      </c>
      <c r="E46" s="147">
        <f>IF($A46='4-Detailed Scenario REVENUE'!$A54,'4-Detailed Scenario REVENUE'!I54,"ERR")</f>
        <v>0</v>
      </c>
      <c r="F46" s="148">
        <f>IF($A46='4-Detailed Scenario REVENUE'!$A54,'4-Detailed Scenario REVENUE'!J54,"ERR")</f>
        <v>0</v>
      </c>
      <c r="G46" s="378"/>
      <c r="H46" s="377"/>
      <c r="I46" s="137" t="str">
        <f t="shared" si="1"/>
        <v/>
      </c>
    </row>
    <row r="47" spans="1:9">
      <c r="A47" s="135" t="str">
        <f>IF('4-Detailed Scenario REVENUE'!A55="","",'4-Detailed Scenario REVENUE'!A55)</f>
        <v/>
      </c>
      <c r="B47" s="146">
        <f>IF(A47='4-Detailed Scenario REVENUE'!A55,'4-Detailed Scenario REVENUE'!B55,"ERR")</f>
        <v>0</v>
      </c>
      <c r="C47" s="460" t="str">
        <f>IF('4-Detailed Scenario REVENUE'!C55="","",'4-Detailed Scenario REVENUE'!C55)</f>
        <v/>
      </c>
      <c r="D47" s="149">
        <f>IF($A47='4-Detailed Scenario REVENUE'!$A55,'4-Detailed Scenario REVENUE'!H55,"ERR")</f>
        <v>0</v>
      </c>
      <c r="E47" s="147">
        <f>IF($A47='4-Detailed Scenario REVENUE'!$A55,'4-Detailed Scenario REVENUE'!I55,"ERR")</f>
        <v>0</v>
      </c>
      <c r="F47" s="148">
        <f>IF($A47='4-Detailed Scenario REVENUE'!$A55,'4-Detailed Scenario REVENUE'!J55,"ERR")</f>
        <v>0</v>
      </c>
      <c r="G47" s="378"/>
      <c r="H47" s="377"/>
      <c r="I47" s="137" t="str">
        <f t="shared" si="1"/>
        <v/>
      </c>
    </row>
    <row r="48" spans="1:9">
      <c r="A48" s="135" t="str">
        <f>IF('4-Detailed Scenario REVENUE'!A56="","",'4-Detailed Scenario REVENUE'!A56)</f>
        <v/>
      </c>
      <c r="B48" s="146">
        <f>IF(A48='4-Detailed Scenario REVENUE'!A56,'4-Detailed Scenario REVENUE'!B56,"ERR")</f>
        <v>0</v>
      </c>
      <c r="C48" s="460" t="str">
        <f>IF('4-Detailed Scenario REVENUE'!C56="","",'4-Detailed Scenario REVENUE'!C56)</f>
        <v/>
      </c>
      <c r="D48" s="149">
        <f>IF($A48='4-Detailed Scenario REVENUE'!$A56,'4-Detailed Scenario REVENUE'!H56,"ERR")</f>
        <v>0</v>
      </c>
      <c r="E48" s="147">
        <f>IF($A48='4-Detailed Scenario REVENUE'!$A56,'4-Detailed Scenario REVENUE'!I56,"ERR")</f>
        <v>0</v>
      </c>
      <c r="F48" s="148">
        <f>IF($A48='4-Detailed Scenario REVENUE'!$A56,'4-Detailed Scenario REVENUE'!J56,"ERR")</f>
        <v>0</v>
      </c>
      <c r="G48" s="378"/>
      <c r="H48" s="377"/>
      <c r="I48" s="137" t="str">
        <f t="shared" si="1"/>
        <v/>
      </c>
    </row>
    <row r="49" spans="1:9">
      <c r="A49" s="135" t="str">
        <f>IF('4-Detailed Scenario REVENUE'!A57="","",'4-Detailed Scenario REVENUE'!A57)</f>
        <v/>
      </c>
      <c r="B49" s="146">
        <f>IF(A49='4-Detailed Scenario REVENUE'!A57,'4-Detailed Scenario REVENUE'!B57,"ERR")</f>
        <v>0</v>
      </c>
      <c r="C49" s="460" t="str">
        <f>IF('4-Detailed Scenario REVENUE'!C57="","",'4-Detailed Scenario REVENUE'!C57)</f>
        <v/>
      </c>
      <c r="D49" s="149">
        <f>IF($A49='4-Detailed Scenario REVENUE'!$A57,'4-Detailed Scenario REVENUE'!H57,"ERR")</f>
        <v>0</v>
      </c>
      <c r="E49" s="147">
        <f>IF($A49='4-Detailed Scenario REVENUE'!$A57,'4-Detailed Scenario REVENUE'!I57,"ERR")</f>
        <v>0</v>
      </c>
      <c r="F49" s="148">
        <f>IF($A49='4-Detailed Scenario REVENUE'!$A57,'4-Detailed Scenario REVENUE'!J57,"ERR")</f>
        <v>0</v>
      </c>
      <c r="G49" s="378"/>
      <c r="H49" s="377"/>
      <c r="I49" s="137" t="str">
        <f t="shared" si="1"/>
        <v/>
      </c>
    </row>
    <row r="50" spans="1:9">
      <c r="A50" s="135" t="str">
        <f>IF('4-Detailed Scenario REVENUE'!A58="","",'4-Detailed Scenario REVENUE'!A58)</f>
        <v/>
      </c>
      <c r="B50" s="146">
        <f>IF(A50='4-Detailed Scenario REVENUE'!A58,'4-Detailed Scenario REVENUE'!B58,"ERR")</f>
        <v>0</v>
      </c>
      <c r="C50" s="460" t="str">
        <f>IF('4-Detailed Scenario REVENUE'!C58="","",'4-Detailed Scenario REVENUE'!C58)</f>
        <v/>
      </c>
      <c r="D50" s="149">
        <f>IF($A50='4-Detailed Scenario REVENUE'!$A58,'4-Detailed Scenario REVENUE'!H58,"ERR")</f>
        <v>0</v>
      </c>
      <c r="E50" s="147">
        <f>IF($A50='4-Detailed Scenario REVENUE'!$A58,'4-Detailed Scenario REVENUE'!I58,"ERR")</f>
        <v>0</v>
      </c>
      <c r="F50" s="148">
        <f>IF($A50='4-Detailed Scenario REVENUE'!$A58,'4-Detailed Scenario REVENUE'!J58,"ERR")</f>
        <v>0</v>
      </c>
      <c r="G50" s="378"/>
      <c r="H50" s="377"/>
      <c r="I50" s="137" t="str">
        <f t="shared" si="1"/>
        <v/>
      </c>
    </row>
    <row r="51" spans="1:9">
      <c r="A51" s="135" t="str">
        <f>IF('4-Detailed Scenario REVENUE'!A59="","",'4-Detailed Scenario REVENUE'!A59)</f>
        <v/>
      </c>
      <c r="B51" s="146">
        <f>IF(A51='4-Detailed Scenario REVENUE'!A59,'4-Detailed Scenario REVENUE'!B59,"ERR")</f>
        <v>0</v>
      </c>
      <c r="C51" s="460" t="str">
        <f>IF('4-Detailed Scenario REVENUE'!C59="","",'4-Detailed Scenario REVENUE'!C59)</f>
        <v/>
      </c>
      <c r="D51" s="149">
        <f>IF($A51='4-Detailed Scenario REVENUE'!$A59,'4-Detailed Scenario REVENUE'!H59,"ERR")</f>
        <v>0</v>
      </c>
      <c r="E51" s="147">
        <f>IF($A51='4-Detailed Scenario REVENUE'!$A59,'4-Detailed Scenario REVENUE'!I59,"ERR")</f>
        <v>0</v>
      </c>
      <c r="F51" s="148">
        <f>IF($A51='4-Detailed Scenario REVENUE'!$A59,'4-Detailed Scenario REVENUE'!J59,"ERR")</f>
        <v>0</v>
      </c>
      <c r="G51" s="378"/>
      <c r="H51" s="377"/>
      <c r="I51" s="137" t="str">
        <f t="shared" si="1"/>
        <v/>
      </c>
    </row>
    <row r="52" spans="1:9">
      <c r="A52" s="135" t="str">
        <f>IF('4-Detailed Scenario REVENUE'!A60="","",'4-Detailed Scenario REVENUE'!A60)</f>
        <v/>
      </c>
      <c r="B52" s="146">
        <f>IF(A52='4-Detailed Scenario REVENUE'!A60,'4-Detailed Scenario REVENUE'!B60,"ERR")</f>
        <v>0</v>
      </c>
      <c r="C52" s="460" t="str">
        <f>IF('4-Detailed Scenario REVENUE'!C60="","",'4-Detailed Scenario REVENUE'!C60)</f>
        <v/>
      </c>
      <c r="D52" s="149">
        <f>IF($A52='4-Detailed Scenario REVENUE'!$A60,'4-Detailed Scenario REVENUE'!H60,"ERR")</f>
        <v>0</v>
      </c>
      <c r="E52" s="147">
        <f>IF($A52='4-Detailed Scenario REVENUE'!$A60,'4-Detailed Scenario REVENUE'!I60,"ERR")</f>
        <v>0</v>
      </c>
      <c r="F52" s="148">
        <f>IF($A52='4-Detailed Scenario REVENUE'!$A60,'4-Detailed Scenario REVENUE'!J60,"ERR")</f>
        <v>0</v>
      </c>
      <c r="G52" s="378"/>
      <c r="H52" s="377"/>
      <c r="I52" s="137" t="str">
        <f t="shared" si="1"/>
        <v/>
      </c>
    </row>
    <row r="53" spans="1:9">
      <c r="A53" s="135" t="str">
        <f>IF('4-Detailed Scenario REVENUE'!A61="","",'4-Detailed Scenario REVENUE'!A61)</f>
        <v/>
      </c>
      <c r="B53" s="146">
        <f>IF(A53='4-Detailed Scenario REVENUE'!A61,'4-Detailed Scenario REVENUE'!B61,"ERR")</f>
        <v>0</v>
      </c>
      <c r="C53" s="460" t="str">
        <f>IF('4-Detailed Scenario REVENUE'!C61="","",'4-Detailed Scenario REVENUE'!C61)</f>
        <v/>
      </c>
      <c r="D53" s="149">
        <f>IF($A53='4-Detailed Scenario REVENUE'!$A61,'4-Detailed Scenario REVENUE'!H61,"ERR")</f>
        <v>0</v>
      </c>
      <c r="E53" s="147">
        <f>IF($A53='4-Detailed Scenario REVENUE'!$A61,'4-Detailed Scenario REVENUE'!I61,"ERR")</f>
        <v>0</v>
      </c>
      <c r="F53" s="148">
        <f>IF($A53='4-Detailed Scenario REVENUE'!$A61,'4-Detailed Scenario REVENUE'!J61,"ERR")</f>
        <v>0</v>
      </c>
      <c r="G53" s="378"/>
      <c r="H53" s="377"/>
      <c r="I53" s="137" t="str">
        <f t="shared" si="1"/>
        <v/>
      </c>
    </row>
    <row r="54" spans="1:9">
      <c r="A54" s="135" t="str">
        <f>IF('4-Detailed Scenario REVENUE'!A62="","",'4-Detailed Scenario REVENUE'!A62)</f>
        <v/>
      </c>
      <c r="B54" s="146">
        <f>IF(A54='4-Detailed Scenario REVENUE'!A62,'4-Detailed Scenario REVENUE'!B62,"ERR")</f>
        <v>0</v>
      </c>
      <c r="C54" s="460" t="str">
        <f>IF('4-Detailed Scenario REVENUE'!C62="","",'4-Detailed Scenario REVENUE'!C62)</f>
        <v/>
      </c>
      <c r="D54" s="149">
        <f>IF($A54='4-Detailed Scenario REVENUE'!$A62,'4-Detailed Scenario REVENUE'!H62,"ERR")</f>
        <v>0</v>
      </c>
      <c r="E54" s="147">
        <f>IF($A54='4-Detailed Scenario REVENUE'!$A62,'4-Detailed Scenario REVENUE'!I62,"ERR")</f>
        <v>0</v>
      </c>
      <c r="F54" s="148">
        <f>IF($A54='4-Detailed Scenario REVENUE'!$A62,'4-Detailed Scenario REVENUE'!J62,"ERR")</f>
        <v>0</v>
      </c>
      <c r="G54" s="378"/>
      <c r="H54" s="377"/>
      <c r="I54" s="137" t="str">
        <f t="shared" si="1"/>
        <v/>
      </c>
    </row>
    <row r="55" spans="1:9">
      <c r="A55" s="176" t="str">
        <f>IF('4-Detailed Scenario REVENUE'!A63="","",'4-Detailed Scenario REVENUE'!A63)</f>
        <v>TOTAL CONTRIBUTED REVENUE</v>
      </c>
      <c r="B55" s="177">
        <f>IF(A55='4-Detailed Scenario REVENUE'!A63,'4-Detailed Scenario REVENUE'!B63,"ERR")</f>
        <v>0</v>
      </c>
      <c r="C55" s="177"/>
      <c r="D55" s="178">
        <f>IF($A55='4-Detailed Scenario REVENUE'!$A63,'4-Detailed Scenario REVENUE'!H63,"ERR")</f>
        <v>0</v>
      </c>
      <c r="E55" s="179">
        <f>IF($A55='4-Detailed Scenario REVENUE'!$A63,'4-Detailed Scenario REVENUE'!I63,"ERR")</f>
        <v>0</v>
      </c>
      <c r="F55" s="180">
        <f>IF($A55='4-Detailed Scenario REVENUE'!$A63,'4-Detailed Scenario REVENUE'!J63,"ERR")</f>
        <v>0</v>
      </c>
      <c r="G55" s="379"/>
      <c r="H55" s="384"/>
      <c r="I55" s="152">
        <f>SUM(I34:I54)</f>
        <v>0</v>
      </c>
    </row>
    <row r="56" spans="1:9">
      <c r="A56" s="173" t="str">
        <f>IF('4-Detailed Scenario REVENUE'!A64="","",'4-Detailed Scenario REVENUE'!A64)</f>
        <v/>
      </c>
      <c r="B56" s="174"/>
      <c r="C56" s="174"/>
      <c r="D56" s="174"/>
      <c r="E56" s="174"/>
      <c r="F56" s="174"/>
      <c r="G56" s="379"/>
      <c r="H56" s="385"/>
      <c r="I56" s="137"/>
    </row>
    <row r="57" spans="1:9">
      <c r="A57" s="155" t="s">
        <v>139</v>
      </c>
      <c r="B57" s="156"/>
      <c r="C57" s="156"/>
      <c r="D57" s="156"/>
      <c r="E57" s="156"/>
      <c r="F57" s="156"/>
      <c r="G57" s="382"/>
      <c r="H57" s="383"/>
      <c r="I57" s="157"/>
    </row>
    <row r="58" spans="1:9">
      <c r="A58" s="135" t="str">
        <f>IF('4-Detailed Scenario REVENUE'!A66="","",'4-Detailed Scenario REVENUE'!A66)</f>
        <v/>
      </c>
      <c r="B58" s="146">
        <f>IF(A58='4-Detailed Scenario REVENUE'!A66,'4-Detailed Scenario REVENUE'!B66,"ERR")</f>
        <v>0</v>
      </c>
      <c r="C58" s="460" t="str">
        <f>IF('4-Detailed Scenario REVENUE'!C66="","",'4-Detailed Scenario REVENUE'!C66)</f>
        <v/>
      </c>
      <c r="D58" s="149">
        <f>IF($A58='4-Detailed Scenario REVENUE'!$A66,'4-Detailed Scenario REVENUE'!H66,"ERR")</f>
        <v>0</v>
      </c>
      <c r="E58" s="147">
        <f>IF($A58='4-Detailed Scenario REVENUE'!$A66,'4-Detailed Scenario REVENUE'!I66,"ERR")</f>
        <v>0</v>
      </c>
      <c r="F58" s="148">
        <f>IF($A58='4-Detailed Scenario REVENUE'!$A66,'4-Detailed Scenario REVENUE'!J66,"ERR")</f>
        <v>0</v>
      </c>
      <c r="G58" s="378"/>
      <c r="H58" s="377"/>
      <c r="I58" s="137" t="str">
        <f>IF(G58=$U$11,B58,IF(G58=$U$12,D58,IF(G58=$U$13,E58,IF(G58=$U$14,F58,IF(G58=$U$15,H58,"")))))</f>
        <v/>
      </c>
    </row>
    <row r="59" spans="1:9">
      <c r="A59" s="135" t="str">
        <f>IF('4-Detailed Scenario REVENUE'!A67="","",'4-Detailed Scenario REVENUE'!A67)</f>
        <v/>
      </c>
      <c r="B59" s="146">
        <f>IF(A59='4-Detailed Scenario REVENUE'!A67,'4-Detailed Scenario REVENUE'!B67,"ERR")</f>
        <v>0</v>
      </c>
      <c r="C59" s="460" t="str">
        <f>IF('4-Detailed Scenario REVENUE'!C67="","",'4-Detailed Scenario REVENUE'!C67)</f>
        <v/>
      </c>
      <c r="D59" s="149">
        <f>IF($A59='4-Detailed Scenario REVENUE'!$A67,'4-Detailed Scenario REVENUE'!H67,"ERR")</f>
        <v>0</v>
      </c>
      <c r="E59" s="147">
        <f>IF($A59='4-Detailed Scenario REVENUE'!$A67,'4-Detailed Scenario REVENUE'!I67,"ERR")</f>
        <v>0</v>
      </c>
      <c r="F59" s="148">
        <f>IF($A59='4-Detailed Scenario REVENUE'!$A67,'4-Detailed Scenario REVENUE'!J67,"ERR")</f>
        <v>0</v>
      </c>
      <c r="G59" s="378"/>
      <c r="H59" s="377"/>
      <c r="I59" s="137" t="str">
        <f t="shared" ref="I59:I65" si="2">IF(G59=$U$11,B59,IF(G59=$U$12,D59,IF(G59=$U$13,E59,IF(G59=$U$14,F59,IF(G59=$U$15,H59,"")))))</f>
        <v/>
      </c>
    </row>
    <row r="60" spans="1:9">
      <c r="A60" s="135" t="str">
        <f>IF('4-Detailed Scenario REVENUE'!A68="","",'4-Detailed Scenario REVENUE'!A68)</f>
        <v/>
      </c>
      <c r="B60" s="146">
        <f>IF(A60='4-Detailed Scenario REVENUE'!A68,'4-Detailed Scenario REVENUE'!B68,"ERR")</f>
        <v>0</v>
      </c>
      <c r="C60" s="460" t="str">
        <f>IF('4-Detailed Scenario REVENUE'!C68="","",'4-Detailed Scenario REVENUE'!C68)</f>
        <v/>
      </c>
      <c r="D60" s="149">
        <f>IF($A60='4-Detailed Scenario REVENUE'!$A68,'4-Detailed Scenario REVENUE'!H68,"ERR")</f>
        <v>0</v>
      </c>
      <c r="E60" s="147">
        <f>IF($A60='4-Detailed Scenario REVENUE'!$A68,'4-Detailed Scenario REVENUE'!I68,"ERR")</f>
        <v>0</v>
      </c>
      <c r="F60" s="148">
        <f>IF($A60='4-Detailed Scenario REVENUE'!$A68,'4-Detailed Scenario REVENUE'!J68,"ERR")</f>
        <v>0</v>
      </c>
      <c r="G60" s="378"/>
      <c r="H60" s="377"/>
      <c r="I60" s="137" t="str">
        <f t="shared" si="2"/>
        <v/>
      </c>
    </row>
    <row r="61" spans="1:9">
      <c r="A61" s="135" t="str">
        <f>IF('4-Detailed Scenario REVENUE'!A69="","",'4-Detailed Scenario REVENUE'!A69)</f>
        <v/>
      </c>
      <c r="B61" s="146">
        <f>IF(A61='4-Detailed Scenario REVENUE'!A69,'4-Detailed Scenario REVENUE'!B69,"ERR")</f>
        <v>0</v>
      </c>
      <c r="C61" s="460" t="str">
        <f>IF('4-Detailed Scenario REVENUE'!C69="","",'4-Detailed Scenario REVENUE'!C69)</f>
        <v/>
      </c>
      <c r="D61" s="149">
        <f>IF($A61='4-Detailed Scenario REVENUE'!$A69,'4-Detailed Scenario REVENUE'!H69,"ERR")</f>
        <v>0</v>
      </c>
      <c r="E61" s="147">
        <f>IF($A61='4-Detailed Scenario REVENUE'!$A69,'4-Detailed Scenario REVENUE'!I69,"ERR")</f>
        <v>0</v>
      </c>
      <c r="F61" s="148">
        <f>IF($A61='4-Detailed Scenario REVENUE'!$A69,'4-Detailed Scenario REVENUE'!J69,"ERR")</f>
        <v>0</v>
      </c>
      <c r="G61" s="378"/>
      <c r="H61" s="377"/>
      <c r="I61" s="137" t="str">
        <f t="shared" si="2"/>
        <v/>
      </c>
    </row>
    <row r="62" spans="1:9">
      <c r="A62" s="135" t="str">
        <f>IF('4-Detailed Scenario REVENUE'!A70="","",'4-Detailed Scenario REVENUE'!A70)</f>
        <v/>
      </c>
      <c r="B62" s="146">
        <f>IF(A62='4-Detailed Scenario REVENUE'!A70,'4-Detailed Scenario REVENUE'!B70,"ERR")</f>
        <v>0</v>
      </c>
      <c r="C62" s="460" t="str">
        <f>IF('4-Detailed Scenario REVENUE'!C70="","",'4-Detailed Scenario REVENUE'!C70)</f>
        <v/>
      </c>
      <c r="D62" s="149">
        <f>IF($A62='4-Detailed Scenario REVENUE'!$A70,'4-Detailed Scenario REVENUE'!H70,"ERR")</f>
        <v>0</v>
      </c>
      <c r="E62" s="147">
        <f>IF($A62='4-Detailed Scenario REVENUE'!$A70,'4-Detailed Scenario REVENUE'!I70,"ERR")</f>
        <v>0</v>
      </c>
      <c r="F62" s="148">
        <f>IF($A62='4-Detailed Scenario REVENUE'!$A70,'4-Detailed Scenario REVENUE'!J70,"ERR")</f>
        <v>0</v>
      </c>
      <c r="G62" s="378"/>
      <c r="H62" s="377"/>
      <c r="I62" s="137" t="str">
        <f t="shared" si="2"/>
        <v/>
      </c>
    </row>
    <row r="63" spans="1:9">
      <c r="A63" s="135" t="str">
        <f>IF('4-Detailed Scenario REVENUE'!A71="","",'4-Detailed Scenario REVENUE'!A71)</f>
        <v/>
      </c>
      <c r="B63" s="146">
        <f>IF(A63='4-Detailed Scenario REVENUE'!A71,'4-Detailed Scenario REVENUE'!B71,"ERR")</f>
        <v>0</v>
      </c>
      <c r="C63" s="460" t="str">
        <f>IF('4-Detailed Scenario REVENUE'!C71="","",'4-Detailed Scenario REVENUE'!C71)</f>
        <v/>
      </c>
      <c r="D63" s="149">
        <f>IF($A63='4-Detailed Scenario REVENUE'!$A71,'4-Detailed Scenario REVENUE'!H71,"ERR")</f>
        <v>0</v>
      </c>
      <c r="E63" s="147">
        <f>IF($A63='4-Detailed Scenario REVENUE'!$A71,'4-Detailed Scenario REVENUE'!I71,"ERR")</f>
        <v>0</v>
      </c>
      <c r="F63" s="148">
        <f>IF($A63='4-Detailed Scenario REVENUE'!$A71,'4-Detailed Scenario REVENUE'!J71,"ERR")</f>
        <v>0</v>
      </c>
      <c r="G63" s="378"/>
      <c r="H63" s="377"/>
      <c r="I63" s="137" t="str">
        <f t="shared" si="2"/>
        <v/>
      </c>
    </row>
    <row r="64" spans="1:9">
      <c r="A64" s="135" t="str">
        <f>IF('4-Detailed Scenario REVENUE'!A72="","",'4-Detailed Scenario REVENUE'!A72)</f>
        <v/>
      </c>
      <c r="B64" s="146">
        <f>IF(A64='4-Detailed Scenario REVENUE'!A72,'4-Detailed Scenario REVENUE'!B72,"ERR")</f>
        <v>0</v>
      </c>
      <c r="C64" s="460" t="str">
        <f>IF('4-Detailed Scenario REVENUE'!C72="","",'4-Detailed Scenario REVENUE'!C72)</f>
        <v/>
      </c>
      <c r="D64" s="149">
        <f>IF($A64='4-Detailed Scenario REVENUE'!$A72,'4-Detailed Scenario REVENUE'!H72,"ERR")</f>
        <v>0</v>
      </c>
      <c r="E64" s="147">
        <f>IF($A64='4-Detailed Scenario REVENUE'!$A72,'4-Detailed Scenario REVENUE'!I72,"ERR")</f>
        <v>0</v>
      </c>
      <c r="F64" s="148">
        <f>IF($A64='4-Detailed Scenario REVENUE'!$A72,'4-Detailed Scenario REVENUE'!J72,"ERR")</f>
        <v>0</v>
      </c>
      <c r="G64" s="378"/>
      <c r="H64" s="377"/>
      <c r="I64" s="137" t="str">
        <f t="shared" si="2"/>
        <v/>
      </c>
    </row>
    <row r="65" spans="1:9">
      <c r="A65" s="135" t="str">
        <f>IF('4-Detailed Scenario REVENUE'!A73="","",'4-Detailed Scenario REVENUE'!A73)</f>
        <v/>
      </c>
      <c r="B65" s="146">
        <f>IF(A65='4-Detailed Scenario REVENUE'!A73,'4-Detailed Scenario REVENUE'!B73,"ERR")</f>
        <v>0</v>
      </c>
      <c r="C65" s="460" t="str">
        <f>IF('4-Detailed Scenario REVENUE'!C73="","",'4-Detailed Scenario REVENUE'!C73)</f>
        <v/>
      </c>
      <c r="D65" s="149">
        <f>IF($A65='4-Detailed Scenario REVENUE'!$A73,'4-Detailed Scenario REVENUE'!H73,"ERR")</f>
        <v>0</v>
      </c>
      <c r="E65" s="147">
        <f>IF($A65='4-Detailed Scenario REVENUE'!$A73,'4-Detailed Scenario REVENUE'!I73,"ERR")</f>
        <v>0</v>
      </c>
      <c r="F65" s="148">
        <f>IF($A65='4-Detailed Scenario REVENUE'!$A73,'4-Detailed Scenario REVENUE'!J73,"ERR")</f>
        <v>0</v>
      </c>
      <c r="G65" s="378"/>
      <c r="H65" s="377"/>
      <c r="I65" s="137" t="str">
        <f t="shared" si="2"/>
        <v/>
      </c>
    </row>
    <row r="66" spans="1:9">
      <c r="A66" s="151" t="str">
        <f>IF('4-Detailed Scenario REVENUE'!A74="","",'4-Detailed Scenario REVENUE'!A74)</f>
        <v>TOTAL OTHER REVENUE</v>
      </c>
      <c r="B66" s="146">
        <f>IF(A66='4-Detailed Scenario REVENUE'!A74,'4-Detailed Scenario REVENUE'!B74,"ERR")</f>
        <v>0</v>
      </c>
      <c r="C66" s="146"/>
      <c r="D66" s="149">
        <f>IF($A66='4-Detailed Scenario REVENUE'!$A74,'4-Detailed Scenario REVENUE'!H74,"ERR")</f>
        <v>0</v>
      </c>
      <c r="E66" s="147">
        <f>IF($A66='4-Detailed Scenario REVENUE'!$A74,'4-Detailed Scenario REVENUE'!I74,"ERR")</f>
        <v>0</v>
      </c>
      <c r="F66" s="148">
        <f>IF($A66='4-Detailed Scenario REVENUE'!$A74,'4-Detailed Scenario REVENUE'!J74,"ERR")</f>
        <v>0</v>
      </c>
      <c r="G66" s="378"/>
      <c r="H66" s="377"/>
      <c r="I66" s="137">
        <f>SUM(I58:I65)</f>
        <v>0</v>
      </c>
    </row>
    <row r="67" spans="1:9">
      <c r="A67" s="135" t="str">
        <f>IF('4-Detailed Scenario REVENUE'!A75="","",'4-Detailed Scenario REVENUE'!A75)</f>
        <v/>
      </c>
      <c r="B67" s="146"/>
      <c r="C67" s="146"/>
      <c r="D67" s="149"/>
      <c r="E67" s="147"/>
      <c r="F67" s="148"/>
      <c r="G67" s="378"/>
      <c r="H67" s="377"/>
      <c r="I67" s="137"/>
    </row>
    <row r="68" spans="1:9" ht="24">
      <c r="A68" s="183" t="str">
        <f>IF('4-Detailed Scenario REVENUE'!A76="","",'4-Detailed Scenario REVENUE'!A76)</f>
        <v>TOTAL REVENUE</v>
      </c>
      <c r="B68" s="203">
        <f>IF(A68='4-Detailed Scenario REVENUE'!A76,'4-Detailed Scenario REVENUE'!B76,"ERR")</f>
        <v>0</v>
      </c>
      <c r="C68" s="203"/>
      <c r="D68" s="204">
        <f>IF($A68='4-Detailed Scenario REVENUE'!$A76,'4-Detailed Scenario REVENUE'!H76,"ERR")</f>
        <v>0</v>
      </c>
      <c r="E68" s="205">
        <f>IF($A68='4-Detailed Scenario REVENUE'!$A76,'4-Detailed Scenario REVENUE'!I76,"ERR")</f>
        <v>0</v>
      </c>
      <c r="F68" s="206">
        <f>IF($A68='4-Detailed Scenario REVENUE'!$A76,'4-Detailed Scenario REVENUE'!J76,"ERR")</f>
        <v>0</v>
      </c>
      <c r="G68" s="379"/>
      <c r="H68" s="385"/>
      <c r="I68" s="184">
        <f>SUM(I66,I55,I31)</f>
        <v>0</v>
      </c>
    </row>
    <row r="69" spans="1:9" ht="16" thickBot="1">
      <c r="A69" s="181"/>
      <c r="B69" s="182"/>
      <c r="C69" s="182"/>
      <c r="D69" s="182"/>
      <c r="E69" s="182"/>
      <c r="F69" s="182"/>
      <c r="G69" s="162"/>
      <c r="H69" s="138"/>
      <c r="I69" s="139"/>
    </row>
    <row r="70" spans="1:9" ht="21">
      <c r="A70" s="580" t="s">
        <v>122</v>
      </c>
      <c r="B70" s="581"/>
      <c r="C70" s="581"/>
      <c r="D70" s="581"/>
      <c r="E70" s="581"/>
      <c r="F70" s="581"/>
      <c r="G70" s="581"/>
      <c r="H70" s="581"/>
      <c r="I70" s="582"/>
    </row>
    <row r="71" spans="1:9">
      <c r="A71" s="140"/>
      <c r="B71" s="141" t="s">
        <v>78</v>
      </c>
      <c r="C71" s="141" t="s">
        <v>134</v>
      </c>
      <c r="D71" s="141" t="s">
        <v>34</v>
      </c>
      <c r="E71" s="141" t="s">
        <v>35</v>
      </c>
      <c r="F71" s="141" t="s">
        <v>36</v>
      </c>
      <c r="G71" s="142" t="s">
        <v>135</v>
      </c>
      <c r="H71" s="141" t="s">
        <v>136</v>
      </c>
      <c r="I71" s="143" t="s">
        <v>137</v>
      </c>
    </row>
    <row r="72" spans="1:9">
      <c r="A72" s="140" t="s">
        <v>84</v>
      </c>
      <c r="B72" s="141"/>
      <c r="C72" s="141"/>
      <c r="D72" s="141"/>
      <c r="E72" s="141"/>
      <c r="F72" s="141"/>
      <c r="G72" s="159"/>
      <c r="H72" s="141"/>
      <c r="I72" s="143"/>
    </row>
    <row r="73" spans="1:9">
      <c r="A73" s="135" t="str">
        <f>IF('3-Detailed Scenario EXPENSE'!A5="","",'3-Detailed Scenario EXPENSE'!A5)</f>
        <v/>
      </c>
      <c r="B73" s="146">
        <f>IF(A73='3-Detailed Scenario EXPENSE'!A5,'3-Detailed Scenario EXPENSE'!B5,"ERR")</f>
        <v>0</v>
      </c>
      <c r="C73" s="460" t="str">
        <f>IF('3-Detailed Scenario EXPENSE'!C5="","",'3-Detailed Scenario EXPENSE'!C5)</f>
        <v/>
      </c>
      <c r="D73" s="149">
        <f>IF(A73='3-Detailed Scenario EXPENSE'!A5,'3-Detailed Scenario EXPENSE'!G5,"ERR")</f>
        <v>0</v>
      </c>
      <c r="E73" s="147">
        <f>IF(A73='3-Detailed Scenario EXPENSE'!A5,'3-Detailed Scenario EXPENSE'!H5,"ERR")</f>
        <v>0</v>
      </c>
      <c r="F73" s="148">
        <f>IF(A73='3-Detailed Scenario EXPENSE'!A5,'3-Detailed Scenario EXPENSE'!I5,"ERR")</f>
        <v>0</v>
      </c>
      <c r="G73" s="386"/>
      <c r="H73" s="377"/>
      <c r="I73" s="137" t="str">
        <f>IF(G73=$V$11,B73,IF(G73=$V$12,D73,IF(G73=$V$13,E73,IF(G73=$V$14,F73,IF(G73=$V$15,H73,"")))))</f>
        <v/>
      </c>
    </row>
    <row r="74" spans="1:9">
      <c r="A74" s="135" t="str">
        <f>IF('3-Detailed Scenario EXPENSE'!A6="","",'3-Detailed Scenario EXPENSE'!A6)</f>
        <v/>
      </c>
      <c r="B74" s="146">
        <f>IF(A74='3-Detailed Scenario EXPENSE'!A6,'3-Detailed Scenario EXPENSE'!B6,"ERR")</f>
        <v>0</v>
      </c>
      <c r="C74" s="460" t="str">
        <f>IF('3-Detailed Scenario EXPENSE'!C6="","",'3-Detailed Scenario EXPENSE'!C6)</f>
        <v/>
      </c>
      <c r="D74" s="149">
        <f>IF(A74='3-Detailed Scenario EXPENSE'!A6,'3-Detailed Scenario EXPENSE'!G6,"ERR")</f>
        <v>0</v>
      </c>
      <c r="E74" s="147">
        <f>IF(A74='3-Detailed Scenario EXPENSE'!A6,'3-Detailed Scenario EXPENSE'!H6,"ERR")</f>
        <v>0</v>
      </c>
      <c r="F74" s="148">
        <f>IF(A74='3-Detailed Scenario EXPENSE'!A6,'3-Detailed Scenario EXPENSE'!I6,"ERR")</f>
        <v>0</v>
      </c>
      <c r="G74" s="386"/>
      <c r="H74" s="377"/>
      <c r="I74" s="137" t="str">
        <f t="shared" ref="I74:I89" si="3">IF(G74=$V$11,B74,IF(G74=$V$12,D74,IF(G74=$V$13,E74,IF(G74=$V$14,F74,IF(G74=$V$15,H74,"")))))</f>
        <v/>
      </c>
    </row>
    <row r="75" spans="1:9">
      <c r="A75" s="135" t="str">
        <f>IF('3-Detailed Scenario EXPENSE'!A7="","",'3-Detailed Scenario EXPENSE'!A7)</f>
        <v/>
      </c>
      <c r="B75" s="146">
        <f>IF(A75='3-Detailed Scenario EXPENSE'!A7,'3-Detailed Scenario EXPENSE'!B7,"ERR")</f>
        <v>0</v>
      </c>
      <c r="C75" s="460" t="str">
        <f>IF('3-Detailed Scenario EXPENSE'!C7="","",'3-Detailed Scenario EXPENSE'!C7)</f>
        <v/>
      </c>
      <c r="D75" s="149">
        <f>IF(A75='3-Detailed Scenario EXPENSE'!A7,'3-Detailed Scenario EXPENSE'!G7,"ERR")</f>
        <v>0</v>
      </c>
      <c r="E75" s="147">
        <f>IF(A75='3-Detailed Scenario EXPENSE'!A7,'3-Detailed Scenario EXPENSE'!H7,"ERR")</f>
        <v>0</v>
      </c>
      <c r="F75" s="148">
        <f>IF(A75='3-Detailed Scenario EXPENSE'!A7,'3-Detailed Scenario EXPENSE'!I7,"ERR")</f>
        <v>0</v>
      </c>
      <c r="G75" s="386"/>
      <c r="H75" s="377"/>
      <c r="I75" s="137" t="str">
        <f t="shared" si="3"/>
        <v/>
      </c>
    </row>
    <row r="76" spans="1:9">
      <c r="A76" s="135" t="str">
        <f>IF('3-Detailed Scenario EXPENSE'!A8="","",'3-Detailed Scenario EXPENSE'!A8)</f>
        <v/>
      </c>
      <c r="B76" s="146">
        <f>IF(A76='3-Detailed Scenario EXPENSE'!A8,'3-Detailed Scenario EXPENSE'!B8,"ERR")</f>
        <v>0</v>
      </c>
      <c r="C76" s="460" t="str">
        <f>IF('3-Detailed Scenario EXPENSE'!C8="","",'3-Detailed Scenario EXPENSE'!C8)</f>
        <v/>
      </c>
      <c r="D76" s="149">
        <f>IF(A76='3-Detailed Scenario EXPENSE'!A8,'3-Detailed Scenario EXPENSE'!G8,"ERR")</f>
        <v>0</v>
      </c>
      <c r="E76" s="147">
        <f>IF(A76='3-Detailed Scenario EXPENSE'!A8,'3-Detailed Scenario EXPENSE'!H8,"ERR")</f>
        <v>0</v>
      </c>
      <c r="F76" s="148">
        <f>IF(A76='3-Detailed Scenario EXPENSE'!A8,'3-Detailed Scenario EXPENSE'!I8,"ERR")</f>
        <v>0</v>
      </c>
      <c r="G76" s="386"/>
      <c r="H76" s="377"/>
      <c r="I76" s="137" t="str">
        <f t="shared" si="3"/>
        <v/>
      </c>
    </row>
    <row r="77" spans="1:9">
      <c r="A77" s="135" t="str">
        <f>IF('3-Detailed Scenario EXPENSE'!A9="","",'3-Detailed Scenario EXPENSE'!A9)</f>
        <v/>
      </c>
      <c r="B77" s="146">
        <f>IF(A77='3-Detailed Scenario EXPENSE'!A9,'3-Detailed Scenario EXPENSE'!B9,"ERR")</f>
        <v>0</v>
      </c>
      <c r="C77" s="460" t="str">
        <f>IF('3-Detailed Scenario EXPENSE'!C9="","",'3-Detailed Scenario EXPENSE'!C9)</f>
        <v/>
      </c>
      <c r="D77" s="149">
        <f>IF(A77='3-Detailed Scenario EXPENSE'!A9,'3-Detailed Scenario EXPENSE'!G9,"ERR")</f>
        <v>0</v>
      </c>
      <c r="E77" s="147">
        <f>IF(A77='3-Detailed Scenario EXPENSE'!A9,'3-Detailed Scenario EXPENSE'!H9,"ERR")</f>
        <v>0</v>
      </c>
      <c r="F77" s="148">
        <f>IF(A77='3-Detailed Scenario EXPENSE'!A9,'3-Detailed Scenario EXPENSE'!I9,"ERR")</f>
        <v>0</v>
      </c>
      <c r="G77" s="386"/>
      <c r="H77" s="377"/>
      <c r="I77" s="137" t="str">
        <f t="shared" si="3"/>
        <v/>
      </c>
    </row>
    <row r="78" spans="1:9">
      <c r="A78" s="135" t="str">
        <f>IF('3-Detailed Scenario EXPENSE'!A10="","",'3-Detailed Scenario EXPENSE'!A10)</f>
        <v/>
      </c>
      <c r="B78" s="146">
        <f>IF(A78='3-Detailed Scenario EXPENSE'!A10,'3-Detailed Scenario EXPENSE'!B10,"ERR")</f>
        <v>0</v>
      </c>
      <c r="C78" s="460" t="str">
        <f>IF('3-Detailed Scenario EXPENSE'!C10="","",'3-Detailed Scenario EXPENSE'!C10)</f>
        <v/>
      </c>
      <c r="D78" s="149">
        <f>IF(A78='3-Detailed Scenario EXPENSE'!A10,'3-Detailed Scenario EXPENSE'!G10,"ERR")</f>
        <v>0</v>
      </c>
      <c r="E78" s="147">
        <f>IF(A78='3-Detailed Scenario EXPENSE'!A10,'3-Detailed Scenario EXPENSE'!H10,"ERR")</f>
        <v>0</v>
      </c>
      <c r="F78" s="148">
        <f>IF(A78='3-Detailed Scenario EXPENSE'!A10,'3-Detailed Scenario EXPENSE'!I10,"ERR")</f>
        <v>0</v>
      </c>
      <c r="G78" s="386"/>
      <c r="H78" s="377"/>
      <c r="I78" s="137" t="str">
        <f t="shared" si="3"/>
        <v/>
      </c>
    </row>
    <row r="79" spans="1:9">
      <c r="A79" s="135" t="str">
        <f>IF('3-Detailed Scenario EXPENSE'!A11="","",'3-Detailed Scenario EXPENSE'!A11)</f>
        <v/>
      </c>
      <c r="B79" s="146">
        <f>IF(A79='3-Detailed Scenario EXPENSE'!A11,'3-Detailed Scenario EXPENSE'!B11,"ERR")</f>
        <v>0</v>
      </c>
      <c r="C79" s="460" t="str">
        <f>IF('3-Detailed Scenario EXPENSE'!C11="","",'3-Detailed Scenario EXPENSE'!C11)</f>
        <v/>
      </c>
      <c r="D79" s="149">
        <f>IF(A79='3-Detailed Scenario EXPENSE'!A11,'3-Detailed Scenario EXPENSE'!G11,"ERR")</f>
        <v>0</v>
      </c>
      <c r="E79" s="147">
        <f>IF(A79='3-Detailed Scenario EXPENSE'!A11,'3-Detailed Scenario EXPENSE'!H11,"ERR")</f>
        <v>0</v>
      </c>
      <c r="F79" s="148">
        <f>IF(A79='3-Detailed Scenario EXPENSE'!A11,'3-Detailed Scenario EXPENSE'!I11,"ERR")</f>
        <v>0</v>
      </c>
      <c r="G79" s="386"/>
      <c r="H79" s="377"/>
      <c r="I79" s="137" t="str">
        <f t="shared" si="3"/>
        <v/>
      </c>
    </row>
    <row r="80" spans="1:9">
      <c r="A80" s="135" t="str">
        <f>IF('3-Detailed Scenario EXPENSE'!A12="","",'3-Detailed Scenario EXPENSE'!A12)</f>
        <v/>
      </c>
      <c r="B80" s="146">
        <f>IF(A80='3-Detailed Scenario EXPENSE'!A12,'3-Detailed Scenario EXPENSE'!B12,"ERR")</f>
        <v>0</v>
      </c>
      <c r="C80" s="460" t="str">
        <f>IF('3-Detailed Scenario EXPENSE'!C12="","",'3-Detailed Scenario EXPENSE'!C12)</f>
        <v/>
      </c>
      <c r="D80" s="149">
        <f>IF(A80='3-Detailed Scenario EXPENSE'!A12,'3-Detailed Scenario EXPENSE'!G12,"ERR")</f>
        <v>0</v>
      </c>
      <c r="E80" s="147">
        <f>IF(A80='3-Detailed Scenario EXPENSE'!A12,'3-Detailed Scenario EXPENSE'!H12,"ERR")</f>
        <v>0</v>
      </c>
      <c r="F80" s="148">
        <f>IF(A80='3-Detailed Scenario EXPENSE'!A12,'3-Detailed Scenario EXPENSE'!I12,"ERR")</f>
        <v>0</v>
      </c>
      <c r="G80" s="386"/>
      <c r="H80" s="377"/>
      <c r="I80" s="137" t="str">
        <f t="shared" si="3"/>
        <v/>
      </c>
    </row>
    <row r="81" spans="1:9">
      <c r="A81" s="135" t="str">
        <f>IF('3-Detailed Scenario EXPENSE'!A13="","",'3-Detailed Scenario EXPENSE'!A13)</f>
        <v/>
      </c>
      <c r="B81" s="146">
        <f>IF(A81='3-Detailed Scenario EXPENSE'!A13,'3-Detailed Scenario EXPENSE'!B13,"ERR")</f>
        <v>0</v>
      </c>
      <c r="C81" s="460" t="str">
        <f>IF('3-Detailed Scenario EXPENSE'!C13="","",'3-Detailed Scenario EXPENSE'!C13)</f>
        <v/>
      </c>
      <c r="D81" s="149">
        <f>IF(A81='3-Detailed Scenario EXPENSE'!A13,'3-Detailed Scenario EXPENSE'!G13,"ERR")</f>
        <v>0</v>
      </c>
      <c r="E81" s="147">
        <f>IF(A81='3-Detailed Scenario EXPENSE'!A13,'3-Detailed Scenario EXPENSE'!H13,"ERR")</f>
        <v>0</v>
      </c>
      <c r="F81" s="148">
        <f>IF(A81='3-Detailed Scenario EXPENSE'!A13,'3-Detailed Scenario EXPENSE'!I13,"ERR")</f>
        <v>0</v>
      </c>
      <c r="G81" s="386"/>
      <c r="H81" s="377"/>
      <c r="I81" s="137" t="str">
        <f t="shared" si="3"/>
        <v/>
      </c>
    </row>
    <row r="82" spans="1:9">
      <c r="A82" s="135" t="str">
        <f>IF('3-Detailed Scenario EXPENSE'!A14="","",'3-Detailed Scenario EXPENSE'!A14)</f>
        <v/>
      </c>
      <c r="B82" s="146">
        <f>IF(A82='3-Detailed Scenario EXPENSE'!A14,'3-Detailed Scenario EXPENSE'!B14,"ERR")</f>
        <v>0</v>
      </c>
      <c r="C82" s="460" t="str">
        <f>IF('3-Detailed Scenario EXPENSE'!C14="","",'3-Detailed Scenario EXPENSE'!C14)</f>
        <v/>
      </c>
      <c r="D82" s="149">
        <f>IF(A82='3-Detailed Scenario EXPENSE'!A14,'3-Detailed Scenario EXPENSE'!G14,"ERR")</f>
        <v>0</v>
      </c>
      <c r="E82" s="147">
        <f>IF(A82='3-Detailed Scenario EXPENSE'!A14,'3-Detailed Scenario EXPENSE'!H14,"ERR")</f>
        <v>0</v>
      </c>
      <c r="F82" s="148">
        <f>IF(A82='3-Detailed Scenario EXPENSE'!A14,'3-Detailed Scenario EXPENSE'!I14,"ERR")</f>
        <v>0</v>
      </c>
      <c r="G82" s="386"/>
      <c r="H82" s="377"/>
      <c r="I82" s="137" t="str">
        <f t="shared" si="3"/>
        <v/>
      </c>
    </row>
    <row r="83" spans="1:9">
      <c r="A83" s="135" t="str">
        <f>IF('3-Detailed Scenario EXPENSE'!A15="","",'3-Detailed Scenario EXPENSE'!A15)</f>
        <v/>
      </c>
      <c r="B83" s="146">
        <f>IF(A83='3-Detailed Scenario EXPENSE'!A15,'3-Detailed Scenario EXPENSE'!B15,"ERR")</f>
        <v>0</v>
      </c>
      <c r="C83" s="460" t="str">
        <f>IF('3-Detailed Scenario EXPENSE'!C15="","",'3-Detailed Scenario EXPENSE'!C15)</f>
        <v/>
      </c>
      <c r="D83" s="149">
        <f>IF(A83='3-Detailed Scenario EXPENSE'!A15,'3-Detailed Scenario EXPENSE'!G15,"ERR")</f>
        <v>0</v>
      </c>
      <c r="E83" s="147">
        <f>IF(A83='3-Detailed Scenario EXPENSE'!A15,'3-Detailed Scenario EXPENSE'!H15,"ERR")</f>
        <v>0</v>
      </c>
      <c r="F83" s="148">
        <f>IF(A83='3-Detailed Scenario EXPENSE'!A15,'3-Detailed Scenario EXPENSE'!I15,"ERR")</f>
        <v>0</v>
      </c>
      <c r="G83" s="386"/>
      <c r="H83" s="377"/>
      <c r="I83" s="137" t="str">
        <f t="shared" si="3"/>
        <v/>
      </c>
    </row>
    <row r="84" spans="1:9">
      <c r="A84" s="135" t="str">
        <f>IF('3-Detailed Scenario EXPENSE'!A16="","",'3-Detailed Scenario EXPENSE'!A16)</f>
        <v/>
      </c>
      <c r="B84" s="146">
        <f>IF(A84='3-Detailed Scenario EXPENSE'!A16,'3-Detailed Scenario EXPENSE'!B16,"ERR")</f>
        <v>0</v>
      </c>
      <c r="C84" s="460" t="str">
        <f>IF('3-Detailed Scenario EXPENSE'!C16="","",'3-Detailed Scenario EXPENSE'!C16)</f>
        <v/>
      </c>
      <c r="D84" s="149">
        <f>IF(A84='3-Detailed Scenario EXPENSE'!A16,'3-Detailed Scenario EXPENSE'!G16,"ERR")</f>
        <v>0</v>
      </c>
      <c r="E84" s="147">
        <f>IF(A84='3-Detailed Scenario EXPENSE'!A16,'3-Detailed Scenario EXPENSE'!H16,"ERR")</f>
        <v>0</v>
      </c>
      <c r="F84" s="148">
        <f>IF(A84='3-Detailed Scenario EXPENSE'!A16,'3-Detailed Scenario EXPENSE'!I16,"ERR")</f>
        <v>0</v>
      </c>
      <c r="G84" s="386"/>
      <c r="H84" s="377"/>
      <c r="I84" s="137" t="str">
        <f t="shared" si="3"/>
        <v/>
      </c>
    </row>
    <row r="85" spans="1:9">
      <c r="A85" s="135" t="str">
        <f>IF('3-Detailed Scenario EXPENSE'!A17="","",'3-Detailed Scenario EXPENSE'!A17)</f>
        <v/>
      </c>
      <c r="B85" s="146">
        <f>IF(A85='3-Detailed Scenario EXPENSE'!A17,'3-Detailed Scenario EXPENSE'!B17,"ERR")</f>
        <v>0</v>
      </c>
      <c r="C85" s="460" t="str">
        <f>IF('3-Detailed Scenario EXPENSE'!C17="","",'3-Detailed Scenario EXPENSE'!C17)</f>
        <v/>
      </c>
      <c r="D85" s="149">
        <f>IF(A85='3-Detailed Scenario EXPENSE'!A17,'3-Detailed Scenario EXPENSE'!G17,"ERR")</f>
        <v>0</v>
      </c>
      <c r="E85" s="147">
        <f>IF(A85='3-Detailed Scenario EXPENSE'!A17,'3-Detailed Scenario EXPENSE'!H17,"ERR")</f>
        <v>0</v>
      </c>
      <c r="F85" s="148">
        <f>IF(A85='3-Detailed Scenario EXPENSE'!A17,'3-Detailed Scenario EXPENSE'!I17,"ERR")</f>
        <v>0</v>
      </c>
      <c r="G85" s="386"/>
      <c r="H85" s="377"/>
      <c r="I85" s="137" t="str">
        <f t="shared" si="3"/>
        <v/>
      </c>
    </row>
    <row r="86" spans="1:9">
      <c r="A86" s="135" t="str">
        <f>IF('3-Detailed Scenario EXPENSE'!A18="","",'3-Detailed Scenario EXPENSE'!A18)</f>
        <v/>
      </c>
      <c r="B86" s="146">
        <f>IF(A86='3-Detailed Scenario EXPENSE'!A18,'3-Detailed Scenario EXPENSE'!B18,"ERR")</f>
        <v>0</v>
      </c>
      <c r="C86" s="460" t="str">
        <f>IF('3-Detailed Scenario EXPENSE'!C18="","",'3-Detailed Scenario EXPENSE'!C18)</f>
        <v/>
      </c>
      <c r="D86" s="149">
        <f>IF(A86='3-Detailed Scenario EXPENSE'!A18,'3-Detailed Scenario EXPENSE'!G18,"ERR")</f>
        <v>0</v>
      </c>
      <c r="E86" s="147">
        <f>IF(A86='3-Detailed Scenario EXPENSE'!A18,'3-Detailed Scenario EXPENSE'!H18,"ERR")</f>
        <v>0</v>
      </c>
      <c r="F86" s="148">
        <f>IF(A86='3-Detailed Scenario EXPENSE'!A18,'3-Detailed Scenario EXPENSE'!I18,"ERR")</f>
        <v>0</v>
      </c>
      <c r="G86" s="386"/>
      <c r="H86" s="377"/>
      <c r="I86" s="137" t="str">
        <f t="shared" si="3"/>
        <v/>
      </c>
    </row>
    <row r="87" spans="1:9">
      <c r="A87" s="135" t="str">
        <f>IF('3-Detailed Scenario EXPENSE'!A19="","",'3-Detailed Scenario EXPENSE'!A19)</f>
        <v/>
      </c>
      <c r="B87" s="146">
        <f>IF(A87='3-Detailed Scenario EXPENSE'!A19,'3-Detailed Scenario EXPENSE'!B19,"ERR")</f>
        <v>0</v>
      </c>
      <c r="C87" s="460" t="str">
        <f>IF('3-Detailed Scenario EXPENSE'!C19="","",'3-Detailed Scenario EXPENSE'!C19)</f>
        <v/>
      </c>
      <c r="D87" s="149">
        <f>IF(A87='3-Detailed Scenario EXPENSE'!A19,'3-Detailed Scenario EXPENSE'!G19,"ERR")</f>
        <v>0</v>
      </c>
      <c r="E87" s="147">
        <f>IF(A87='3-Detailed Scenario EXPENSE'!A19,'3-Detailed Scenario EXPENSE'!H19,"ERR")</f>
        <v>0</v>
      </c>
      <c r="F87" s="148">
        <f>IF(A87='3-Detailed Scenario EXPENSE'!A19,'3-Detailed Scenario EXPENSE'!I19,"ERR")</f>
        <v>0</v>
      </c>
      <c r="G87" s="386"/>
      <c r="H87" s="377"/>
      <c r="I87" s="137" t="str">
        <f t="shared" si="3"/>
        <v/>
      </c>
    </row>
    <row r="88" spans="1:9">
      <c r="A88" s="135" t="str">
        <f>IF('3-Detailed Scenario EXPENSE'!A20="","",'3-Detailed Scenario EXPENSE'!A20)</f>
        <v/>
      </c>
      <c r="B88" s="146">
        <f>IF(A88='3-Detailed Scenario EXPENSE'!A20,'3-Detailed Scenario EXPENSE'!B20,"ERR")</f>
        <v>0</v>
      </c>
      <c r="C88" s="460" t="str">
        <f>IF('3-Detailed Scenario EXPENSE'!C20="","",'3-Detailed Scenario EXPENSE'!C20)</f>
        <v/>
      </c>
      <c r="D88" s="149">
        <f>IF(A88='3-Detailed Scenario EXPENSE'!A20,'3-Detailed Scenario EXPENSE'!G20,"ERR")</f>
        <v>0</v>
      </c>
      <c r="E88" s="147">
        <f>IF(A88='3-Detailed Scenario EXPENSE'!A20,'3-Detailed Scenario EXPENSE'!H20,"ERR")</f>
        <v>0</v>
      </c>
      <c r="F88" s="148">
        <f>IF(A88='3-Detailed Scenario EXPENSE'!A20,'3-Detailed Scenario EXPENSE'!I20,"ERR")</f>
        <v>0</v>
      </c>
      <c r="G88" s="386"/>
      <c r="H88" s="377"/>
      <c r="I88" s="137" t="str">
        <f t="shared" si="3"/>
        <v/>
      </c>
    </row>
    <row r="89" spans="1:9">
      <c r="A89" s="135" t="str">
        <f>IF('3-Detailed Scenario EXPENSE'!A21="","",'3-Detailed Scenario EXPENSE'!A21)</f>
        <v/>
      </c>
      <c r="B89" s="146">
        <f>IF(A89='3-Detailed Scenario EXPENSE'!A21,'3-Detailed Scenario EXPENSE'!B21,"ERR")</f>
        <v>0</v>
      </c>
      <c r="C89" s="460" t="str">
        <f>IF('3-Detailed Scenario EXPENSE'!C21="","",'3-Detailed Scenario EXPENSE'!C21)</f>
        <v/>
      </c>
      <c r="D89" s="149">
        <f>IF(A89='3-Detailed Scenario EXPENSE'!A21,'3-Detailed Scenario EXPENSE'!G21,"ERR")</f>
        <v>0</v>
      </c>
      <c r="E89" s="147">
        <f>IF(A89='3-Detailed Scenario EXPENSE'!A21,'3-Detailed Scenario EXPENSE'!H21,"ERR")</f>
        <v>0</v>
      </c>
      <c r="F89" s="148">
        <f>IF(A89='3-Detailed Scenario EXPENSE'!A21,'3-Detailed Scenario EXPENSE'!I21,"ERR")</f>
        <v>0</v>
      </c>
      <c r="G89" s="386"/>
      <c r="H89" s="377"/>
      <c r="I89" s="137" t="str">
        <f t="shared" si="3"/>
        <v/>
      </c>
    </row>
    <row r="90" spans="1:9" ht="18.5">
      <c r="A90" s="151" t="str">
        <f>IF('3-Detailed Scenario EXPENSE'!A22="","",'3-Detailed Scenario EXPENSE'!A22)</f>
        <v>TOTAL PERSONNEL EXPENSES</v>
      </c>
      <c r="B90" s="185">
        <f>IF(A90='3-Detailed Scenario EXPENSE'!A22,'3-Detailed Scenario EXPENSE'!B22,"ERR")</f>
        <v>0</v>
      </c>
      <c r="C90" s="185"/>
      <c r="D90" s="186">
        <f>IF(A90='3-Detailed Scenario EXPENSE'!A22,'3-Detailed Scenario EXPENSE'!G22,"ERR")</f>
        <v>0</v>
      </c>
      <c r="E90" s="187">
        <f>IF(A90='3-Detailed Scenario EXPENSE'!A22,'3-Detailed Scenario EXPENSE'!H22,"ERR")</f>
        <v>0</v>
      </c>
      <c r="F90" s="188">
        <f>IF(A90='3-Detailed Scenario EXPENSE'!A22,'3-Detailed Scenario EXPENSE'!I22,"ERR")</f>
        <v>0</v>
      </c>
      <c r="G90" s="387"/>
      <c r="H90" s="388"/>
      <c r="I90" s="152">
        <f>SUM(I73:I89)</f>
        <v>0</v>
      </c>
    </row>
    <row r="91" spans="1:9">
      <c r="A91" s="135" t="str">
        <f>IF('3-Detailed Scenario EXPENSE'!A23="","",'3-Detailed Scenario EXPENSE'!A23)</f>
        <v/>
      </c>
      <c r="B91" s="136"/>
      <c r="C91" s="136"/>
      <c r="D91" s="136"/>
      <c r="E91" s="136"/>
      <c r="F91" s="136"/>
      <c r="G91" s="389"/>
      <c r="H91" s="377"/>
      <c r="I91" s="137" t="str">
        <f>IF(G91=$V$11,B91,IF(G91=$V$12,D91,IF(G91=$V$13,E91,IF(G91=$V$14,F91,IF(G91=$V$15,H91,"")))))</f>
        <v/>
      </c>
    </row>
    <row r="92" spans="1:9">
      <c r="A92" s="155" t="str">
        <f>IF('3-Detailed Scenario EXPENSE'!A24="","",'3-Detailed Scenario EXPENSE'!A24)</f>
        <v>OCCUPANCY EXPENSES</v>
      </c>
      <c r="B92" s="153"/>
      <c r="C92" s="153"/>
      <c r="D92" s="153"/>
      <c r="E92" s="153"/>
      <c r="F92" s="153"/>
      <c r="G92" s="390"/>
      <c r="H92" s="391"/>
      <c r="I92" s="154" t="str">
        <f>IF(G92=$V$11,B92,IF(G92=$V$12,D92,IF(G92=$V$13,E92,IF(G92=$V$14,F92,IF(G92=$V$15,H92,"")))))</f>
        <v/>
      </c>
    </row>
    <row r="93" spans="1:9">
      <c r="A93" s="135" t="str">
        <f>IF('3-Detailed Scenario EXPENSE'!A25="","",'3-Detailed Scenario EXPENSE'!A25)</f>
        <v/>
      </c>
      <c r="B93" s="146">
        <f>IF(A93='3-Detailed Scenario EXPENSE'!A25,'3-Detailed Scenario EXPENSE'!B25,"ERR")</f>
        <v>0</v>
      </c>
      <c r="C93" s="460" t="str">
        <f>IF('3-Detailed Scenario EXPENSE'!C25="","",'3-Detailed Scenario EXPENSE'!C25)</f>
        <v/>
      </c>
      <c r="D93" s="149">
        <f>IF(A93='3-Detailed Scenario EXPENSE'!A25,'3-Detailed Scenario EXPENSE'!G25,"ERR")</f>
        <v>0</v>
      </c>
      <c r="E93" s="147">
        <f>IF(A93='3-Detailed Scenario EXPENSE'!A25,'3-Detailed Scenario EXPENSE'!H25,"ERR")</f>
        <v>0</v>
      </c>
      <c r="F93" s="148">
        <f>IF(A93='3-Detailed Scenario EXPENSE'!A25,'3-Detailed Scenario EXPENSE'!I25,"ERR")</f>
        <v>0</v>
      </c>
      <c r="G93" s="386"/>
      <c r="H93" s="377"/>
      <c r="I93" s="137" t="str">
        <f t="shared" ref="I93:I104" si="4">IF(G93=$V$11,B93,IF(G93=$V$12,D93,IF(G93=$V$13,E93,IF(G93=$V$14,F93,IF(G93=$V$15,H93,"")))))</f>
        <v/>
      </c>
    </row>
    <row r="94" spans="1:9">
      <c r="A94" s="135" t="str">
        <f>IF('3-Detailed Scenario EXPENSE'!A26="","",'3-Detailed Scenario EXPENSE'!A26)</f>
        <v/>
      </c>
      <c r="B94" s="146">
        <f>IF(A94='3-Detailed Scenario EXPENSE'!A26,'3-Detailed Scenario EXPENSE'!B26,"ERR")</f>
        <v>0</v>
      </c>
      <c r="C94" s="460" t="str">
        <f>IF('3-Detailed Scenario EXPENSE'!C26="","",'3-Detailed Scenario EXPENSE'!C26)</f>
        <v/>
      </c>
      <c r="D94" s="149">
        <f>IF(A94='3-Detailed Scenario EXPENSE'!A26,'3-Detailed Scenario EXPENSE'!G26,"ERR")</f>
        <v>0</v>
      </c>
      <c r="E94" s="147">
        <f>IF(A94='3-Detailed Scenario EXPENSE'!A26,'3-Detailed Scenario EXPENSE'!H26,"ERR")</f>
        <v>0</v>
      </c>
      <c r="F94" s="148">
        <f>IF(A94='3-Detailed Scenario EXPENSE'!A26,'3-Detailed Scenario EXPENSE'!I26,"ERR")</f>
        <v>0</v>
      </c>
      <c r="G94" s="386"/>
      <c r="H94" s="377"/>
      <c r="I94" s="137" t="str">
        <f t="shared" si="4"/>
        <v/>
      </c>
    </row>
    <row r="95" spans="1:9">
      <c r="A95" s="135" t="str">
        <f>IF('3-Detailed Scenario EXPENSE'!A27="","",'3-Detailed Scenario EXPENSE'!A27)</f>
        <v/>
      </c>
      <c r="B95" s="146">
        <f>IF(A95='3-Detailed Scenario EXPENSE'!A27,'3-Detailed Scenario EXPENSE'!B27,"ERR")</f>
        <v>0</v>
      </c>
      <c r="C95" s="460" t="str">
        <f>IF('3-Detailed Scenario EXPENSE'!C27="","",'3-Detailed Scenario EXPENSE'!C27)</f>
        <v/>
      </c>
      <c r="D95" s="149">
        <f>IF(A95='3-Detailed Scenario EXPENSE'!A27,'3-Detailed Scenario EXPENSE'!G27,"ERR")</f>
        <v>0</v>
      </c>
      <c r="E95" s="147">
        <f>IF(A95='3-Detailed Scenario EXPENSE'!A27,'3-Detailed Scenario EXPENSE'!H27,"ERR")</f>
        <v>0</v>
      </c>
      <c r="F95" s="148">
        <f>IF(A95='3-Detailed Scenario EXPENSE'!A27,'3-Detailed Scenario EXPENSE'!I27,"ERR")</f>
        <v>0</v>
      </c>
      <c r="G95" s="386"/>
      <c r="H95" s="377">
        <v>1500</v>
      </c>
      <c r="I95" s="137" t="str">
        <f t="shared" si="4"/>
        <v/>
      </c>
    </row>
    <row r="96" spans="1:9">
      <c r="A96" s="135" t="str">
        <f>IF('3-Detailed Scenario EXPENSE'!A28="","",'3-Detailed Scenario EXPENSE'!A28)</f>
        <v/>
      </c>
      <c r="B96" s="146">
        <f>IF(A96='3-Detailed Scenario EXPENSE'!A28,'3-Detailed Scenario EXPENSE'!B28,"ERR")</f>
        <v>0</v>
      </c>
      <c r="C96" s="460" t="str">
        <f>IF('3-Detailed Scenario EXPENSE'!C28="","",'3-Detailed Scenario EXPENSE'!C28)</f>
        <v/>
      </c>
      <c r="D96" s="149">
        <f>IF(A96='3-Detailed Scenario EXPENSE'!A28,'3-Detailed Scenario EXPENSE'!G28,"ERR")</f>
        <v>0</v>
      </c>
      <c r="E96" s="147">
        <f>IF(A96='3-Detailed Scenario EXPENSE'!A28,'3-Detailed Scenario EXPENSE'!H28,"ERR")</f>
        <v>0</v>
      </c>
      <c r="F96" s="148">
        <f>IF(A96='3-Detailed Scenario EXPENSE'!A28,'3-Detailed Scenario EXPENSE'!I28,"ERR")</f>
        <v>0</v>
      </c>
      <c r="G96" s="386"/>
      <c r="H96" s="377"/>
      <c r="I96" s="137" t="str">
        <f t="shared" si="4"/>
        <v/>
      </c>
    </row>
    <row r="97" spans="1:9">
      <c r="A97" s="135" t="str">
        <f>IF('3-Detailed Scenario EXPENSE'!A29="","",'3-Detailed Scenario EXPENSE'!A29)</f>
        <v/>
      </c>
      <c r="B97" s="146">
        <f>IF(A97='3-Detailed Scenario EXPENSE'!A29,'3-Detailed Scenario EXPENSE'!B29,"ERR")</f>
        <v>0</v>
      </c>
      <c r="C97" s="460" t="str">
        <f>IF('3-Detailed Scenario EXPENSE'!C29="","",'3-Detailed Scenario EXPENSE'!C29)</f>
        <v/>
      </c>
      <c r="D97" s="149">
        <f>IF(A97='3-Detailed Scenario EXPENSE'!A29,'3-Detailed Scenario EXPENSE'!G29,"ERR")</f>
        <v>0</v>
      </c>
      <c r="E97" s="147">
        <f>IF(A97='3-Detailed Scenario EXPENSE'!A29,'3-Detailed Scenario EXPENSE'!H29,"ERR")</f>
        <v>0</v>
      </c>
      <c r="F97" s="148">
        <f>IF(A97='3-Detailed Scenario EXPENSE'!A29,'3-Detailed Scenario EXPENSE'!I29,"ERR")</f>
        <v>0</v>
      </c>
      <c r="G97" s="386"/>
      <c r="H97" s="377"/>
      <c r="I97" s="137" t="str">
        <f t="shared" si="4"/>
        <v/>
      </c>
    </row>
    <row r="98" spans="1:9">
      <c r="A98" s="135" t="str">
        <f>IF('3-Detailed Scenario EXPENSE'!A30="","",'3-Detailed Scenario EXPENSE'!A30)</f>
        <v/>
      </c>
      <c r="B98" s="146">
        <f>IF(A98='3-Detailed Scenario EXPENSE'!A30,'3-Detailed Scenario EXPENSE'!B30,"ERR")</f>
        <v>0</v>
      </c>
      <c r="C98" s="460" t="str">
        <f>IF('3-Detailed Scenario EXPENSE'!C30="","",'3-Detailed Scenario EXPENSE'!C30)</f>
        <v/>
      </c>
      <c r="D98" s="149">
        <f>IF(A98='3-Detailed Scenario EXPENSE'!A30,'3-Detailed Scenario EXPENSE'!G30,"ERR")</f>
        <v>0</v>
      </c>
      <c r="E98" s="147">
        <f>IF(A98='3-Detailed Scenario EXPENSE'!A30,'3-Detailed Scenario EXPENSE'!H30,"ERR")</f>
        <v>0</v>
      </c>
      <c r="F98" s="148">
        <f>IF(A98='3-Detailed Scenario EXPENSE'!A30,'3-Detailed Scenario EXPENSE'!I30,"ERR")</f>
        <v>0</v>
      </c>
      <c r="G98" s="386"/>
      <c r="H98" s="377"/>
      <c r="I98" s="137" t="str">
        <f t="shared" si="4"/>
        <v/>
      </c>
    </row>
    <row r="99" spans="1:9">
      <c r="A99" s="135" t="str">
        <f>IF('3-Detailed Scenario EXPENSE'!A31="","",'3-Detailed Scenario EXPENSE'!A31)</f>
        <v/>
      </c>
      <c r="B99" s="146">
        <f>IF(A99='3-Detailed Scenario EXPENSE'!A31,'3-Detailed Scenario EXPENSE'!B31,"ERR")</f>
        <v>0</v>
      </c>
      <c r="C99" s="460" t="str">
        <f>IF('3-Detailed Scenario EXPENSE'!C31="","",'3-Detailed Scenario EXPENSE'!C31)</f>
        <v/>
      </c>
      <c r="D99" s="149">
        <f>IF(A99='3-Detailed Scenario EXPENSE'!A31,'3-Detailed Scenario EXPENSE'!G31,"ERR")</f>
        <v>0</v>
      </c>
      <c r="E99" s="147">
        <f>IF(A99='3-Detailed Scenario EXPENSE'!A31,'3-Detailed Scenario EXPENSE'!H31,"ERR")</f>
        <v>0</v>
      </c>
      <c r="F99" s="148">
        <f>IF(A99='3-Detailed Scenario EXPENSE'!A31,'3-Detailed Scenario EXPENSE'!I31,"ERR")</f>
        <v>0</v>
      </c>
      <c r="G99" s="386"/>
      <c r="H99" s="377"/>
      <c r="I99" s="137" t="str">
        <f t="shared" si="4"/>
        <v/>
      </c>
    </row>
    <row r="100" spans="1:9">
      <c r="A100" s="135" t="str">
        <f>IF('3-Detailed Scenario EXPENSE'!A32="","",'3-Detailed Scenario EXPENSE'!A32)</f>
        <v/>
      </c>
      <c r="B100" s="146">
        <f>IF(A100='3-Detailed Scenario EXPENSE'!A32,'3-Detailed Scenario EXPENSE'!B32,"ERR")</f>
        <v>0</v>
      </c>
      <c r="C100" s="460" t="str">
        <f>IF('3-Detailed Scenario EXPENSE'!C32="","",'3-Detailed Scenario EXPENSE'!C32)</f>
        <v/>
      </c>
      <c r="D100" s="149">
        <f>IF(A100='3-Detailed Scenario EXPENSE'!A32,'3-Detailed Scenario EXPENSE'!G32,"ERR")</f>
        <v>0</v>
      </c>
      <c r="E100" s="147">
        <f>IF(A100='3-Detailed Scenario EXPENSE'!A32,'3-Detailed Scenario EXPENSE'!H32,"ERR")</f>
        <v>0</v>
      </c>
      <c r="F100" s="148">
        <f>IF(A100='3-Detailed Scenario EXPENSE'!A32,'3-Detailed Scenario EXPENSE'!I32,"ERR")</f>
        <v>0</v>
      </c>
      <c r="G100" s="386"/>
      <c r="H100" s="377"/>
      <c r="I100" s="137" t="str">
        <f t="shared" si="4"/>
        <v/>
      </c>
    </row>
    <row r="101" spans="1:9">
      <c r="A101" s="135" t="str">
        <f>IF('3-Detailed Scenario EXPENSE'!A33="","",'3-Detailed Scenario EXPENSE'!A33)</f>
        <v/>
      </c>
      <c r="B101" s="146">
        <f>IF(A101='3-Detailed Scenario EXPENSE'!A33,'3-Detailed Scenario EXPENSE'!B33,"ERR")</f>
        <v>0</v>
      </c>
      <c r="C101" s="460" t="str">
        <f>IF('3-Detailed Scenario EXPENSE'!C33="","",'3-Detailed Scenario EXPENSE'!C33)</f>
        <v/>
      </c>
      <c r="D101" s="149">
        <f>IF(A101='3-Detailed Scenario EXPENSE'!A33,'3-Detailed Scenario EXPENSE'!G33,"ERR")</f>
        <v>0</v>
      </c>
      <c r="E101" s="147">
        <f>IF(A101='3-Detailed Scenario EXPENSE'!A33,'3-Detailed Scenario EXPENSE'!H33,"ERR")</f>
        <v>0</v>
      </c>
      <c r="F101" s="148">
        <f>IF(A101='3-Detailed Scenario EXPENSE'!A33,'3-Detailed Scenario EXPENSE'!I33,"ERR")</f>
        <v>0</v>
      </c>
      <c r="G101" s="386"/>
      <c r="H101" s="377"/>
      <c r="I101" s="137" t="str">
        <f t="shared" si="4"/>
        <v/>
      </c>
    </row>
    <row r="102" spans="1:9">
      <c r="A102" s="135" t="str">
        <f>IF('3-Detailed Scenario EXPENSE'!A34="","",'3-Detailed Scenario EXPENSE'!A34)</f>
        <v/>
      </c>
      <c r="B102" s="146">
        <f>IF(A102='3-Detailed Scenario EXPENSE'!A34,'3-Detailed Scenario EXPENSE'!B34,"ERR")</f>
        <v>0</v>
      </c>
      <c r="C102" s="460" t="str">
        <f>IF('3-Detailed Scenario EXPENSE'!C34="","",'3-Detailed Scenario EXPENSE'!C34)</f>
        <v/>
      </c>
      <c r="D102" s="149">
        <f>IF(A102='3-Detailed Scenario EXPENSE'!A34,'3-Detailed Scenario EXPENSE'!G34,"ERR")</f>
        <v>0</v>
      </c>
      <c r="E102" s="147">
        <f>IF(A102='3-Detailed Scenario EXPENSE'!A34,'3-Detailed Scenario EXPENSE'!H34,"ERR")</f>
        <v>0</v>
      </c>
      <c r="F102" s="148">
        <f>IF(A102='3-Detailed Scenario EXPENSE'!A34,'3-Detailed Scenario EXPENSE'!I34,"ERR")</f>
        <v>0</v>
      </c>
      <c r="G102" s="386"/>
      <c r="H102" s="377"/>
      <c r="I102" s="137" t="str">
        <f t="shared" si="4"/>
        <v/>
      </c>
    </row>
    <row r="103" spans="1:9">
      <c r="A103" s="135" t="str">
        <f>IF('3-Detailed Scenario EXPENSE'!A35="","",'3-Detailed Scenario EXPENSE'!A35)</f>
        <v/>
      </c>
      <c r="B103" s="146">
        <f>IF(A103='3-Detailed Scenario EXPENSE'!A35,'3-Detailed Scenario EXPENSE'!B35,"ERR")</f>
        <v>0</v>
      </c>
      <c r="C103" s="460" t="str">
        <f>IF('3-Detailed Scenario EXPENSE'!C35="","",'3-Detailed Scenario EXPENSE'!C35)</f>
        <v/>
      </c>
      <c r="D103" s="149">
        <f>IF(A103='3-Detailed Scenario EXPENSE'!A35,'3-Detailed Scenario EXPENSE'!G35,"ERR")</f>
        <v>0</v>
      </c>
      <c r="E103" s="147">
        <f>IF(A103='3-Detailed Scenario EXPENSE'!A35,'3-Detailed Scenario EXPENSE'!H35,"ERR")</f>
        <v>0</v>
      </c>
      <c r="F103" s="148">
        <f>IF(A103='3-Detailed Scenario EXPENSE'!A35,'3-Detailed Scenario EXPENSE'!I35,"ERR")</f>
        <v>0</v>
      </c>
      <c r="G103" s="386"/>
      <c r="H103" s="377"/>
      <c r="I103" s="137" t="str">
        <f t="shared" si="4"/>
        <v/>
      </c>
    </row>
    <row r="104" spans="1:9">
      <c r="A104" s="135" t="str">
        <f>IF('3-Detailed Scenario EXPENSE'!A36="","",'3-Detailed Scenario EXPENSE'!A36)</f>
        <v/>
      </c>
      <c r="B104" s="146">
        <f>IF(A104='3-Detailed Scenario EXPENSE'!A36,'3-Detailed Scenario EXPENSE'!B36,"ERR")</f>
        <v>0</v>
      </c>
      <c r="C104" s="460" t="str">
        <f>IF('3-Detailed Scenario EXPENSE'!C36="","",'3-Detailed Scenario EXPENSE'!C36)</f>
        <v/>
      </c>
      <c r="D104" s="149">
        <f>IF(A104='3-Detailed Scenario EXPENSE'!A36,'3-Detailed Scenario EXPENSE'!G36,"ERR")</f>
        <v>0</v>
      </c>
      <c r="E104" s="147">
        <f>IF(A104='3-Detailed Scenario EXPENSE'!A36,'3-Detailed Scenario EXPENSE'!H36,"ERR")</f>
        <v>0</v>
      </c>
      <c r="F104" s="148">
        <f>IF(A104='3-Detailed Scenario EXPENSE'!A36,'3-Detailed Scenario EXPENSE'!I36,"ERR")</f>
        <v>0</v>
      </c>
      <c r="G104" s="386"/>
      <c r="H104" s="377"/>
      <c r="I104" s="137" t="str">
        <f t="shared" si="4"/>
        <v/>
      </c>
    </row>
    <row r="105" spans="1:9" ht="18.5">
      <c r="A105" s="151" t="str">
        <f>IF('3-Detailed Scenario EXPENSE'!A37="","",'3-Detailed Scenario EXPENSE'!A37)</f>
        <v>TOTAL OCCUPENCY EXPENSES</v>
      </c>
      <c r="B105" s="185">
        <f>IF(A105='3-Detailed Scenario EXPENSE'!A37,'3-Detailed Scenario EXPENSE'!B37,"ERR")</f>
        <v>0</v>
      </c>
      <c r="C105" s="185"/>
      <c r="D105" s="186">
        <f>IF(A105='3-Detailed Scenario EXPENSE'!A37,'3-Detailed Scenario EXPENSE'!G37,"ERR")</f>
        <v>0</v>
      </c>
      <c r="E105" s="187">
        <f>IF(A105='3-Detailed Scenario EXPENSE'!A37,'3-Detailed Scenario EXPENSE'!H37,"ERR")</f>
        <v>0</v>
      </c>
      <c r="F105" s="188">
        <f>IF(A105='3-Detailed Scenario EXPENSE'!A37,'3-Detailed Scenario EXPENSE'!I37,"ERR")</f>
        <v>0</v>
      </c>
      <c r="G105" s="392"/>
      <c r="H105" s="377"/>
      <c r="I105" s="193">
        <f>SUM(I93:I104)</f>
        <v>0</v>
      </c>
    </row>
    <row r="106" spans="1:9">
      <c r="A106" s="135" t="str">
        <f>IF('3-Detailed Scenario EXPENSE'!A38="","",'3-Detailed Scenario EXPENSE'!A38)</f>
        <v/>
      </c>
      <c r="B106" s="136"/>
      <c r="C106" s="136"/>
      <c r="D106" s="136"/>
      <c r="E106" s="136"/>
      <c r="F106" s="136"/>
      <c r="G106" s="392"/>
      <c r="H106" s="377"/>
      <c r="I106" s="137" t="str">
        <f>IF(G106=$V$11,B106,IF(G106=$V$12,D106,IF(G106=$V$13,E106,IF(G106=$V$14,F106,IF(G106=$V$15,H106,"")))))</f>
        <v/>
      </c>
    </row>
    <row r="107" spans="1:9">
      <c r="A107" s="155" t="str">
        <f>IF('3-Detailed Scenario EXPENSE'!A39="","",'3-Detailed Scenario EXPENSE'!A39)</f>
        <v>OTHER EXPENSES</v>
      </c>
      <c r="B107" s="153"/>
      <c r="C107" s="153"/>
      <c r="D107" s="153"/>
      <c r="E107" s="153"/>
      <c r="F107" s="153"/>
      <c r="G107" s="390"/>
      <c r="H107" s="391"/>
      <c r="I107" s="154" t="str">
        <f t="shared" ref="I107:I170" si="5">IF(G107=$V$11,B107,IF(G107=$V$12,D107,IF(G107=$V$13,E107,IF(G107=$V$14,F107,IF(G107=$V$15,H107,"")))))</f>
        <v/>
      </c>
    </row>
    <row r="108" spans="1:9">
      <c r="A108" s="135" t="str">
        <f>IF('3-Detailed Scenario EXPENSE'!A40="","",'3-Detailed Scenario EXPENSE'!A40)</f>
        <v/>
      </c>
      <c r="B108" s="163">
        <f>IF(A108='3-Detailed Scenario EXPENSE'!A40,'3-Detailed Scenario EXPENSE'!B40,"ERR")</f>
        <v>0</v>
      </c>
      <c r="C108" s="460" t="str">
        <f>IF('3-Detailed Scenario EXPENSE'!C40="","",'3-Detailed Scenario EXPENSE'!C40)</f>
        <v/>
      </c>
      <c r="D108" s="164">
        <f>IF(A108='3-Detailed Scenario EXPENSE'!A40,'3-Detailed Scenario EXPENSE'!G40,"ERR")</f>
        <v>0</v>
      </c>
      <c r="E108" s="165">
        <f>IF(A108='3-Detailed Scenario EXPENSE'!A40,'3-Detailed Scenario EXPENSE'!H40,"ERR")</f>
        <v>0</v>
      </c>
      <c r="F108" s="166">
        <f>IF(A108='3-Detailed Scenario EXPENSE'!A40,'3-Detailed Scenario EXPENSE'!I40,"ERR")</f>
        <v>0</v>
      </c>
      <c r="G108" s="386"/>
      <c r="H108" s="377"/>
      <c r="I108" s="137" t="str">
        <f t="shared" si="5"/>
        <v/>
      </c>
    </row>
    <row r="109" spans="1:9">
      <c r="A109" s="135" t="str">
        <f>IF('3-Detailed Scenario EXPENSE'!A41="","",'3-Detailed Scenario EXPENSE'!A41)</f>
        <v/>
      </c>
      <c r="B109" s="167">
        <f>IF(A109='3-Detailed Scenario EXPENSE'!A41,'3-Detailed Scenario EXPENSE'!B41,"ERR")</f>
        <v>0</v>
      </c>
      <c r="C109" s="460" t="str">
        <f>IF('3-Detailed Scenario EXPENSE'!C41="","",'3-Detailed Scenario EXPENSE'!C41)</f>
        <v/>
      </c>
      <c r="D109" s="149">
        <f>IF(A109='3-Detailed Scenario EXPENSE'!A41,'3-Detailed Scenario EXPENSE'!G41,"ERR")</f>
        <v>0</v>
      </c>
      <c r="E109" s="147">
        <f>IF(A109='3-Detailed Scenario EXPENSE'!A41,'3-Detailed Scenario EXPENSE'!H41,"ERR")</f>
        <v>0</v>
      </c>
      <c r="F109" s="168">
        <f>IF(A109='3-Detailed Scenario EXPENSE'!A41,'3-Detailed Scenario EXPENSE'!I41,"ERR")</f>
        <v>0</v>
      </c>
      <c r="G109" s="386"/>
      <c r="H109" s="377"/>
      <c r="I109" s="137" t="str">
        <f t="shared" si="5"/>
        <v/>
      </c>
    </row>
    <row r="110" spans="1:9">
      <c r="A110" s="135" t="str">
        <f>IF('3-Detailed Scenario EXPENSE'!A42="","",'3-Detailed Scenario EXPENSE'!A42)</f>
        <v/>
      </c>
      <c r="B110" s="167">
        <f>IF(A110='3-Detailed Scenario EXPENSE'!A42,'3-Detailed Scenario EXPENSE'!B42,"ERR")</f>
        <v>0</v>
      </c>
      <c r="C110" s="460" t="str">
        <f>IF('3-Detailed Scenario EXPENSE'!C42="","",'3-Detailed Scenario EXPENSE'!C42)</f>
        <v/>
      </c>
      <c r="D110" s="149">
        <f>IF(A110='3-Detailed Scenario EXPENSE'!A42,'3-Detailed Scenario EXPENSE'!G42,"ERR")</f>
        <v>0</v>
      </c>
      <c r="E110" s="147">
        <f>IF(A110='3-Detailed Scenario EXPENSE'!A42,'3-Detailed Scenario EXPENSE'!H42,"ERR")</f>
        <v>0</v>
      </c>
      <c r="F110" s="168">
        <f>IF(A110='3-Detailed Scenario EXPENSE'!A42,'3-Detailed Scenario EXPENSE'!I42,"ERR")</f>
        <v>0</v>
      </c>
      <c r="G110" s="386"/>
      <c r="H110" s="377"/>
      <c r="I110" s="137" t="str">
        <f t="shared" si="5"/>
        <v/>
      </c>
    </row>
    <row r="111" spans="1:9">
      <c r="A111" s="135" t="str">
        <f>IF('3-Detailed Scenario EXPENSE'!A43="","",'3-Detailed Scenario EXPENSE'!A43)</f>
        <v/>
      </c>
      <c r="B111" s="167">
        <f>IF(A111='3-Detailed Scenario EXPENSE'!A43,'3-Detailed Scenario EXPENSE'!B43,"ERR")</f>
        <v>0</v>
      </c>
      <c r="C111" s="460" t="str">
        <f>IF('3-Detailed Scenario EXPENSE'!C43="","",'3-Detailed Scenario EXPENSE'!C43)</f>
        <v/>
      </c>
      <c r="D111" s="149">
        <f>IF(A111='3-Detailed Scenario EXPENSE'!A43,'3-Detailed Scenario EXPENSE'!G43,"ERR")</f>
        <v>0</v>
      </c>
      <c r="E111" s="147">
        <f>IF(A111='3-Detailed Scenario EXPENSE'!A43,'3-Detailed Scenario EXPENSE'!H43,"ERR")</f>
        <v>0</v>
      </c>
      <c r="F111" s="168">
        <f>IF(A111='3-Detailed Scenario EXPENSE'!A43,'3-Detailed Scenario EXPENSE'!I43,"ERR")</f>
        <v>0</v>
      </c>
      <c r="G111" s="386"/>
      <c r="H111" s="377"/>
      <c r="I111" s="137" t="str">
        <f t="shared" si="5"/>
        <v/>
      </c>
    </row>
    <row r="112" spans="1:9">
      <c r="A112" s="135" t="str">
        <f>IF('3-Detailed Scenario EXPENSE'!A44="","",'3-Detailed Scenario EXPENSE'!A44)</f>
        <v/>
      </c>
      <c r="B112" s="167">
        <f>IF(A112='3-Detailed Scenario EXPENSE'!A44,'3-Detailed Scenario EXPENSE'!B44,"ERR")</f>
        <v>0</v>
      </c>
      <c r="C112" s="460" t="str">
        <f>IF('3-Detailed Scenario EXPENSE'!C44="","",'3-Detailed Scenario EXPENSE'!C44)</f>
        <v/>
      </c>
      <c r="D112" s="149">
        <f>IF(A112='3-Detailed Scenario EXPENSE'!A44,'3-Detailed Scenario EXPENSE'!G44,"ERR")</f>
        <v>0</v>
      </c>
      <c r="E112" s="147">
        <f>IF(A112='3-Detailed Scenario EXPENSE'!A44,'3-Detailed Scenario EXPENSE'!H44,"ERR")</f>
        <v>0</v>
      </c>
      <c r="F112" s="168">
        <f>IF(A112='3-Detailed Scenario EXPENSE'!A44,'3-Detailed Scenario EXPENSE'!I44,"ERR")</f>
        <v>0</v>
      </c>
      <c r="G112" s="386"/>
      <c r="H112" s="377"/>
      <c r="I112" s="137" t="str">
        <f t="shared" si="5"/>
        <v/>
      </c>
    </row>
    <row r="113" spans="1:9">
      <c r="A113" s="135" t="str">
        <f>IF('3-Detailed Scenario EXPENSE'!A45="","",'3-Detailed Scenario EXPENSE'!A45)</f>
        <v/>
      </c>
      <c r="B113" s="167">
        <f>IF(A113='3-Detailed Scenario EXPENSE'!A45,'3-Detailed Scenario EXPENSE'!B45,"ERR")</f>
        <v>0</v>
      </c>
      <c r="C113" s="460" t="str">
        <f>IF('3-Detailed Scenario EXPENSE'!C45="","",'3-Detailed Scenario EXPENSE'!C45)</f>
        <v/>
      </c>
      <c r="D113" s="149">
        <f>IF(A113='3-Detailed Scenario EXPENSE'!A45,'3-Detailed Scenario EXPENSE'!G45,"ERR")</f>
        <v>0</v>
      </c>
      <c r="E113" s="147">
        <f>IF(A113='3-Detailed Scenario EXPENSE'!A45,'3-Detailed Scenario EXPENSE'!H45,"ERR")</f>
        <v>0</v>
      </c>
      <c r="F113" s="168">
        <f>IF(A113='3-Detailed Scenario EXPENSE'!A45,'3-Detailed Scenario EXPENSE'!I45,"ERR")</f>
        <v>0</v>
      </c>
      <c r="G113" s="386"/>
      <c r="H113" s="377"/>
      <c r="I113" s="137" t="str">
        <f t="shared" si="5"/>
        <v/>
      </c>
    </row>
    <row r="114" spans="1:9">
      <c r="A114" s="135" t="str">
        <f>IF('3-Detailed Scenario EXPENSE'!A46="","",'3-Detailed Scenario EXPENSE'!A46)</f>
        <v/>
      </c>
      <c r="B114" s="167">
        <f>IF(A114='3-Detailed Scenario EXPENSE'!A46,'3-Detailed Scenario EXPENSE'!B46,"ERR")</f>
        <v>0</v>
      </c>
      <c r="C114" s="460" t="str">
        <f>IF('3-Detailed Scenario EXPENSE'!C46="","",'3-Detailed Scenario EXPENSE'!C46)</f>
        <v/>
      </c>
      <c r="D114" s="149">
        <f>IF(A114='3-Detailed Scenario EXPENSE'!A46,'3-Detailed Scenario EXPENSE'!G46,"ERR")</f>
        <v>0</v>
      </c>
      <c r="E114" s="147">
        <f>IF(A114='3-Detailed Scenario EXPENSE'!A46,'3-Detailed Scenario EXPENSE'!H46,"ERR")</f>
        <v>0</v>
      </c>
      <c r="F114" s="168">
        <f>IF(A114='3-Detailed Scenario EXPENSE'!A46,'3-Detailed Scenario EXPENSE'!I46,"ERR")</f>
        <v>0</v>
      </c>
      <c r="G114" s="386"/>
      <c r="H114" s="377"/>
      <c r="I114" s="137" t="str">
        <f t="shared" si="5"/>
        <v/>
      </c>
    </row>
    <row r="115" spans="1:9">
      <c r="A115" s="135" t="str">
        <f>IF('3-Detailed Scenario EXPENSE'!A47="","",'3-Detailed Scenario EXPENSE'!A47)</f>
        <v/>
      </c>
      <c r="B115" s="167">
        <f>IF(A115='3-Detailed Scenario EXPENSE'!A47,'3-Detailed Scenario EXPENSE'!B47,"ERR")</f>
        <v>0</v>
      </c>
      <c r="C115" s="460" t="str">
        <f>IF('3-Detailed Scenario EXPENSE'!C47="","",'3-Detailed Scenario EXPENSE'!C47)</f>
        <v/>
      </c>
      <c r="D115" s="149">
        <f>IF(A115='3-Detailed Scenario EXPENSE'!A47,'3-Detailed Scenario EXPENSE'!G47,"ERR")</f>
        <v>0</v>
      </c>
      <c r="E115" s="147">
        <f>IF(A115='3-Detailed Scenario EXPENSE'!A47,'3-Detailed Scenario EXPENSE'!H47,"ERR")</f>
        <v>0</v>
      </c>
      <c r="F115" s="168">
        <f>IF(A115='3-Detailed Scenario EXPENSE'!A47,'3-Detailed Scenario EXPENSE'!I47,"ERR")</f>
        <v>0</v>
      </c>
      <c r="G115" s="386"/>
      <c r="H115" s="377"/>
      <c r="I115" s="137" t="str">
        <f t="shared" si="5"/>
        <v/>
      </c>
    </row>
    <row r="116" spans="1:9">
      <c r="A116" s="135" t="str">
        <f>IF('3-Detailed Scenario EXPENSE'!A48="","",'3-Detailed Scenario EXPENSE'!A48)</f>
        <v/>
      </c>
      <c r="B116" s="167">
        <f>IF(A116='3-Detailed Scenario EXPENSE'!A48,'3-Detailed Scenario EXPENSE'!B48,"ERR")</f>
        <v>0</v>
      </c>
      <c r="C116" s="460" t="str">
        <f>IF('3-Detailed Scenario EXPENSE'!C48="","",'3-Detailed Scenario EXPENSE'!C48)</f>
        <v/>
      </c>
      <c r="D116" s="149">
        <f>IF(A116='3-Detailed Scenario EXPENSE'!A48,'3-Detailed Scenario EXPENSE'!G48,"ERR")</f>
        <v>0</v>
      </c>
      <c r="E116" s="147">
        <f>IF(A116='3-Detailed Scenario EXPENSE'!A48,'3-Detailed Scenario EXPENSE'!H48,"ERR")</f>
        <v>0</v>
      </c>
      <c r="F116" s="168">
        <f>IF(A116='3-Detailed Scenario EXPENSE'!A48,'3-Detailed Scenario EXPENSE'!I48,"ERR")</f>
        <v>0</v>
      </c>
      <c r="G116" s="386"/>
      <c r="H116" s="377"/>
      <c r="I116" s="137" t="str">
        <f t="shared" si="5"/>
        <v/>
      </c>
    </row>
    <row r="117" spans="1:9">
      <c r="A117" s="135" t="str">
        <f>IF('3-Detailed Scenario EXPENSE'!A49="","",'3-Detailed Scenario EXPENSE'!A49)</f>
        <v/>
      </c>
      <c r="B117" s="167">
        <f>IF(A117='3-Detailed Scenario EXPENSE'!A49,'3-Detailed Scenario EXPENSE'!B49,"ERR")</f>
        <v>0</v>
      </c>
      <c r="C117" s="460" t="str">
        <f>IF('3-Detailed Scenario EXPENSE'!C49="","",'3-Detailed Scenario EXPENSE'!C49)</f>
        <v/>
      </c>
      <c r="D117" s="149">
        <f>IF(A117='3-Detailed Scenario EXPENSE'!A49,'3-Detailed Scenario EXPENSE'!G49,"ERR")</f>
        <v>0</v>
      </c>
      <c r="E117" s="147">
        <f>IF(A117='3-Detailed Scenario EXPENSE'!A49,'3-Detailed Scenario EXPENSE'!H49,"ERR")</f>
        <v>0</v>
      </c>
      <c r="F117" s="168">
        <f>IF(A117='3-Detailed Scenario EXPENSE'!A49,'3-Detailed Scenario EXPENSE'!I49,"ERR")</f>
        <v>0</v>
      </c>
      <c r="G117" s="386"/>
      <c r="H117" s="377"/>
      <c r="I117" s="137" t="str">
        <f t="shared" si="5"/>
        <v/>
      </c>
    </row>
    <row r="118" spans="1:9">
      <c r="A118" s="135" t="str">
        <f>IF('3-Detailed Scenario EXPENSE'!A50="","",'3-Detailed Scenario EXPENSE'!A50)</f>
        <v/>
      </c>
      <c r="B118" s="167">
        <f>IF(A118='3-Detailed Scenario EXPENSE'!A50,'3-Detailed Scenario EXPENSE'!B50,"ERR")</f>
        <v>0</v>
      </c>
      <c r="C118" s="460" t="str">
        <f>IF('3-Detailed Scenario EXPENSE'!C50="","",'3-Detailed Scenario EXPENSE'!C50)</f>
        <v/>
      </c>
      <c r="D118" s="149">
        <f>IF(A118='3-Detailed Scenario EXPENSE'!A50,'3-Detailed Scenario EXPENSE'!G50,"ERR")</f>
        <v>0</v>
      </c>
      <c r="E118" s="147">
        <f>IF(A118='3-Detailed Scenario EXPENSE'!A50,'3-Detailed Scenario EXPENSE'!H50,"ERR")</f>
        <v>0</v>
      </c>
      <c r="F118" s="168">
        <f>IF(A118='3-Detailed Scenario EXPENSE'!A50,'3-Detailed Scenario EXPENSE'!I50,"ERR")</f>
        <v>0</v>
      </c>
      <c r="G118" s="386"/>
      <c r="H118" s="377"/>
      <c r="I118" s="137" t="str">
        <f t="shared" si="5"/>
        <v/>
      </c>
    </row>
    <row r="119" spans="1:9">
      <c r="A119" s="135" t="str">
        <f>IF('3-Detailed Scenario EXPENSE'!A51="","",'3-Detailed Scenario EXPENSE'!A51)</f>
        <v/>
      </c>
      <c r="B119" s="167">
        <f>IF(A119='3-Detailed Scenario EXPENSE'!A51,'3-Detailed Scenario EXPENSE'!B51,"ERR")</f>
        <v>0</v>
      </c>
      <c r="C119" s="460" t="str">
        <f>IF('3-Detailed Scenario EXPENSE'!C51="","",'3-Detailed Scenario EXPENSE'!C51)</f>
        <v/>
      </c>
      <c r="D119" s="149">
        <f>IF(A119='3-Detailed Scenario EXPENSE'!A51,'3-Detailed Scenario EXPENSE'!G51,"ERR")</f>
        <v>0</v>
      </c>
      <c r="E119" s="147">
        <f>IF(A119='3-Detailed Scenario EXPENSE'!A51,'3-Detailed Scenario EXPENSE'!H51,"ERR")</f>
        <v>0</v>
      </c>
      <c r="F119" s="168">
        <f>IF(A119='3-Detailed Scenario EXPENSE'!A51,'3-Detailed Scenario EXPENSE'!I51,"ERR")</f>
        <v>0</v>
      </c>
      <c r="G119" s="386"/>
      <c r="H119" s="377"/>
      <c r="I119" s="137" t="str">
        <f t="shared" si="5"/>
        <v/>
      </c>
    </row>
    <row r="120" spans="1:9">
      <c r="A120" s="135" t="str">
        <f>IF('3-Detailed Scenario EXPENSE'!A52="","",'3-Detailed Scenario EXPENSE'!A52)</f>
        <v/>
      </c>
      <c r="B120" s="167">
        <f>IF(A120='3-Detailed Scenario EXPENSE'!A52,'3-Detailed Scenario EXPENSE'!B52,"ERR")</f>
        <v>0</v>
      </c>
      <c r="C120" s="460" t="str">
        <f>IF('3-Detailed Scenario EXPENSE'!C52="","",'3-Detailed Scenario EXPENSE'!C52)</f>
        <v/>
      </c>
      <c r="D120" s="149">
        <f>IF(A120='3-Detailed Scenario EXPENSE'!A52,'3-Detailed Scenario EXPENSE'!G52,"ERR")</f>
        <v>0</v>
      </c>
      <c r="E120" s="147">
        <f>IF(A120='3-Detailed Scenario EXPENSE'!A52,'3-Detailed Scenario EXPENSE'!H52,"ERR")</f>
        <v>0</v>
      </c>
      <c r="F120" s="168">
        <f>IF(A120='3-Detailed Scenario EXPENSE'!A52,'3-Detailed Scenario EXPENSE'!I52,"ERR")</f>
        <v>0</v>
      </c>
      <c r="G120" s="386"/>
      <c r="H120" s="377"/>
      <c r="I120" s="137" t="str">
        <f t="shared" si="5"/>
        <v/>
      </c>
    </row>
    <row r="121" spans="1:9">
      <c r="A121" s="135" t="str">
        <f>IF('3-Detailed Scenario EXPENSE'!A53="","",'3-Detailed Scenario EXPENSE'!A53)</f>
        <v/>
      </c>
      <c r="B121" s="167">
        <f>IF(A121='3-Detailed Scenario EXPENSE'!A53,'3-Detailed Scenario EXPENSE'!B53,"ERR")</f>
        <v>0</v>
      </c>
      <c r="C121" s="460" t="str">
        <f>IF('3-Detailed Scenario EXPENSE'!C53="","",'3-Detailed Scenario EXPENSE'!C53)</f>
        <v/>
      </c>
      <c r="D121" s="149">
        <f>IF(A121='3-Detailed Scenario EXPENSE'!A53,'3-Detailed Scenario EXPENSE'!G53,"ERR")</f>
        <v>0</v>
      </c>
      <c r="E121" s="147">
        <f>IF(A121='3-Detailed Scenario EXPENSE'!A53,'3-Detailed Scenario EXPENSE'!H53,"ERR")</f>
        <v>0</v>
      </c>
      <c r="F121" s="168">
        <f>IF(A121='3-Detailed Scenario EXPENSE'!A53,'3-Detailed Scenario EXPENSE'!I53,"ERR")</f>
        <v>0</v>
      </c>
      <c r="G121" s="386"/>
      <c r="H121" s="377"/>
      <c r="I121" s="137" t="str">
        <f t="shared" si="5"/>
        <v/>
      </c>
    </row>
    <row r="122" spans="1:9">
      <c r="A122" s="135" t="str">
        <f>IF('3-Detailed Scenario EXPENSE'!A54="","",'3-Detailed Scenario EXPENSE'!A54)</f>
        <v/>
      </c>
      <c r="B122" s="167">
        <f>IF(A122='3-Detailed Scenario EXPENSE'!A54,'3-Detailed Scenario EXPENSE'!B54,"ERR")</f>
        <v>0</v>
      </c>
      <c r="C122" s="460" t="str">
        <f>IF('3-Detailed Scenario EXPENSE'!C54="","",'3-Detailed Scenario EXPENSE'!C54)</f>
        <v/>
      </c>
      <c r="D122" s="149">
        <f>IF(A122='3-Detailed Scenario EXPENSE'!A54,'3-Detailed Scenario EXPENSE'!G54,"ERR")</f>
        <v>0</v>
      </c>
      <c r="E122" s="147">
        <f>IF(A122='3-Detailed Scenario EXPENSE'!A54,'3-Detailed Scenario EXPENSE'!H54,"ERR")</f>
        <v>0</v>
      </c>
      <c r="F122" s="168">
        <f>IF(A122='3-Detailed Scenario EXPENSE'!A54,'3-Detailed Scenario EXPENSE'!I54,"ERR")</f>
        <v>0</v>
      </c>
      <c r="G122" s="386"/>
      <c r="H122" s="377"/>
      <c r="I122" s="137" t="str">
        <f t="shared" si="5"/>
        <v/>
      </c>
    </row>
    <row r="123" spans="1:9">
      <c r="A123" s="135" t="str">
        <f>IF('3-Detailed Scenario EXPENSE'!A55="","",'3-Detailed Scenario EXPENSE'!A55)</f>
        <v/>
      </c>
      <c r="B123" s="167">
        <f>IF(A123='3-Detailed Scenario EXPENSE'!A55,'3-Detailed Scenario EXPENSE'!B55,"ERR")</f>
        <v>0</v>
      </c>
      <c r="C123" s="460" t="str">
        <f>IF('3-Detailed Scenario EXPENSE'!C55="","",'3-Detailed Scenario EXPENSE'!C55)</f>
        <v/>
      </c>
      <c r="D123" s="149">
        <f>IF(A123='3-Detailed Scenario EXPENSE'!A55,'3-Detailed Scenario EXPENSE'!G55,"ERR")</f>
        <v>0</v>
      </c>
      <c r="E123" s="147">
        <f>IF(A123='3-Detailed Scenario EXPENSE'!A55,'3-Detailed Scenario EXPENSE'!H55,"ERR")</f>
        <v>0</v>
      </c>
      <c r="F123" s="168">
        <f>IF(A123='3-Detailed Scenario EXPENSE'!A55,'3-Detailed Scenario EXPENSE'!I55,"ERR")</f>
        <v>0</v>
      </c>
      <c r="G123" s="386"/>
      <c r="H123" s="377"/>
      <c r="I123" s="137" t="str">
        <f t="shared" si="5"/>
        <v/>
      </c>
    </row>
    <row r="124" spans="1:9">
      <c r="A124" s="135" t="str">
        <f>IF('3-Detailed Scenario EXPENSE'!A56="","",'3-Detailed Scenario EXPENSE'!A56)</f>
        <v/>
      </c>
      <c r="B124" s="167">
        <f>IF(A124='3-Detailed Scenario EXPENSE'!A56,'3-Detailed Scenario EXPENSE'!B56,"ERR")</f>
        <v>0</v>
      </c>
      <c r="C124" s="460" t="str">
        <f>IF('3-Detailed Scenario EXPENSE'!C56="","",'3-Detailed Scenario EXPENSE'!C56)</f>
        <v/>
      </c>
      <c r="D124" s="149">
        <f>IF(A124='3-Detailed Scenario EXPENSE'!A56,'3-Detailed Scenario EXPENSE'!G56,"ERR")</f>
        <v>0</v>
      </c>
      <c r="E124" s="147">
        <f>IF(A124='3-Detailed Scenario EXPENSE'!A56,'3-Detailed Scenario EXPENSE'!H56,"ERR")</f>
        <v>0</v>
      </c>
      <c r="F124" s="168">
        <f>IF(A124='3-Detailed Scenario EXPENSE'!A56,'3-Detailed Scenario EXPENSE'!I56,"ERR")</f>
        <v>0</v>
      </c>
      <c r="G124" s="386"/>
      <c r="H124" s="377"/>
      <c r="I124" s="137" t="str">
        <f t="shared" si="5"/>
        <v/>
      </c>
    </row>
    <row r="125" spans="1:9">
      <c r="A125" s="135" t="str">
        <f>IF('3-Detailed Scenario EXPENSE'!A57="","",'3-Detailed Scenario EXPENSE'!A57)</f>
        <v/>
      </c>
      <c r="B125" s="167">
        <f>IF(A125='3-Detailed Scenario EXPENSE'!A57,'3-Detailed Scenario EXPENSE'!B57,"ERR")</f>
        <v>0</v>
      </c>
      <c r="C125" s="460" t="str">
        <f>IF('3-Detailed Scenario EXPENSE'!C57="","",'3-Detailed Scenario EXPENSE'!C57)</f>
        <v/>
      </c>
      <c r="D125" s="149">
        <f>IF(A125='3-Detailed Scenario EXPENSE'!A57,'3-Detailed Scenario EXPENSE'!G57,"ERR")</f>
        <v>0</v>
      </c>
      <c r="E125" s="147">
        <f>IF(A125='3-Detailed Scenario EXPENSE'!A57,'3-Detailed Scenario EXPENSE'!H57,"ERR")</f>
        <v>0</v>
      </c>
      <c r="F125" s="168">
        <f>IF(A125='3-Detailed Scenario EXPENSE'!A57,'3-Detailed Scenario EXPENSE'!I57,"ERR")</f>
        <v>0</v>
      </c>
      <c r="G125" s="386"/>
      <c r="H125" s="377"/>
      <c r="I125" s="137" t="str">
        <f t="shared" si="5"/>
        <v/>
      </c>
    </row>
    <row r="126" spans="1:9">
      <c r="A126" s="135" t="str">
        <f>IF('3-Detailed Scenario EXPENSE'!A58="","",'3-Detailed Scenario EXPENSE'!A58)</f>
        <v/>
      </c>
      <c r="B126" s="167">
        <f>IF(A126='3-Detailed Scenario EXPENSE'!A58,'3-Detailed Scenario EXPENSE'!B58,"ERR")</f>
        <v>0</v>
      </c>
      <c r="C126" s="460" t="str">
        <f>IF('3-Detailed Scenario EXPENSE'!C58="","",'3-Detailed Scenario EXPENSE'!C58)</f>
        <v/>
      </c>
      <c r="D126" s="149">
        <f>IF(A126='3-Detailed Scenario EXPENSE'!A58,'3-Detailed Scenario EXPENSE'!G58,"ERR")</f>
        <v>0</v>
      </c>
      <c r="E126" s="147">
        <f>IF(A126='3-Detailed Scenario EXPENSE'!A58,'3-Detailed Scenario EXPENSE'!H58,"ERR")</f>
        <v>0</v>
      </c>
      <c r="F126" s="168">
        <f>IF(A126='3-Detailed Scenario EXPENSE'!A58,'3-Detailed Scenario EXPENSE'!I58,"ERR")</f>
        <v>0</v>
      </c>
      <c r="G126" s="386"/>
      <c r="H126" s="377"/>
      <c r="I126" s="137" t="str">
        <f t="shared" si="5"/>
        <v/>
      </c>
    </row>
    <row r="127" spans="1:9">
      <c r="A127" s="135" t="str">
        <f>IF('3-Detailed Scenario EXPENSE'!A59="","",'3-Detailed Scenario EXPENSE'!A59)</f>
        <v/>
      </c>
      <c r="B127" s="167">
        <f>IF(A127='3-Detailed Scenario EXPENSE'!A59,'3-Detailed Scenario EXPENSE'!B59,"ERR")</f>
        <v>0</v>
      </c>
      <c r="C127" s="460" t="str">
        <f>IF('3-Detailed Scenario EXPENSE'!C59="","",'3-Detailed Scenario EXPENSE'!C59)</f>
        <v/>
      </c>
      <c r="D127" s="149">
        <f>IF(A127='3-Detailed Scenario EXPENSE'!A59,'3-Detailed Scenario EXPENSE'!G59,"ERR")</f>
        <v>0</v>
      </c>
      <c r="E127" s="147">
        <f>IF(A127='3-Detailed Scenario EXPENSE'!A59,'3-Detailed Scenario EXPENSE'!H59,"ERR")</f>
        <v>0</v>
      </c>
      <c r="F127" s="168">
        <f>IF(A127='3-Detailed Scenario EXPENSE'!A59,'3-Detailed Scenario EXPENSE'!I59,"ERR")</f>
        <v>0</v>
      </c>
      <c r="G127" s="386"/>
      <c r="H127" s="377"/>
      <c r="I127" s="137" t="str">
        <f t="shared" si="5"/>
        <v/>
      </c>
    </row>
    <row r="128" spans="1:9">
      <c r="A128" s="135" t="str">
        <f>IF('3-Detailed Scenario EXPENSE'!A60="","",'3-Detailed Scenario EXPENSE'!A60)</f>
        <v/>
      </c>
      <c r="B128" s="167">
        <f>IF(A128='3-Detailed Scenario EXPENSE'!A60,'3-Detailed Scenario EXPENSE'!B60,"ERR")</f>
        <v>0</v>
      </c>
      <c r="C128" s="460" t="str">
        <f>IF('3-Detailed Scenario EXPENSE'!C60="","",'3-Detailed Scenario EXPENSE'!C60)</f>
        <v/>
      </c>
      <c r="D128" s="149">
        <f>IF(A128='3-Detailed Scenario EXPENSE'!A60,'3-Detailed Scenario EXPENSE'!G60,"ERR")</f>
        <v>0</v>
      </c>
      <c r="E128" s="147">
        <f>IF(A128='3-Detailed Scenario EXPENSE'!A60,'3-Detailed Scenario EXPENSE'!H60,"ERR")</f>
        <v>0</v>
      </c>
      <c r="F128" s="168">
        <f>IF(A128='3-Detailed Scenario EXPENSE'!A60,'3-Detailed Scenario EXPENSE'!I60,"ERR")</f>
        <v>0</v>
      </c>
      <c r="G128" s="386"/>
      <c r="H128" s="377"/>
      <c r="I128" s="137" t="str">
        <f t="shared" si="5"/>
        <v/>
      </c>
    </row>
    <row r="129" spans="1:9">
      <c r="A129" s="135" t="str">
        <f>IF('3-Detailed Scenario EXPENSE'!A61="","",'3-Detailed Scenario EXPENSE'!A61)</f>
        <v/>
      </c>
      <c r="B129" s="167">
        <f>IF(A129='3-Detailed Scenario EXPENSE'!A61,'3-Detailed Scenario EXPENSE'!B61,"ERR")</f>
        <v>0</v>
      </c>
      <c r="C129" s="460" t="str">
        <f>IF('3-Detailed Scenario EXPENSE'!C61="","",'3-Detailed Scenario EXPENSE'!C61)</f>
        <v/>
      </c>
      <c r="D129" s="149">
        <f>IF(A129='3-Detailed Scenario EXPENSE'!A61,'3-Detailed Scenario EXPENSE'!G61,"ERR")</f>
        <v>0</v>
      </c>
      <c r="E129" s="147">
        <f>IF(A129='3-Detailed Scenario EXPENSE'!A61,'3-Detailed Scenario EXPENSE'!H61,"ERR")</f>
        <v>0</v>
      </c>
      <c r="F129" s="168">
        <f>IF(A129='3-Detailed Scenario EXPENSE'!A61,'3-Detailed Scenario EXPENSE'!I61,"ERR")</f>
        <v>0</v>
      </c>
      <c r="G129" s="386"/>
      <c r="H129" s="377"/>
      <c r="I129" s="137" t="str">
        <f t="shared" si="5"/>
        <v/>
      </c>
    </row>
    <row r="130" spans="1:9">
      <c r="A130" s="135" t="str">
        <f>IF('3-Detailed Scenario EXPENSE'!A62="","",'3-Detailed Scenario EXPENSE'!A62)</f>
        <v/>
      </c>
      <c r="B130" s="167">
        <f>IF(A130='3-Detailed Scenario EXPENSE'!A62,'3-Detailed Scenario EXPENSE'!B62,"ERR")</f>
        <v>0</v>
      </c>
      <c r="C130" s="460" t="str">
        <f>IF('3-Detailed Scenario EXPENSE'!C62="","",'3-Detailed Scenario EXPENSE'!C62)</f>
        <v/>
      </c>
      <c r="D130" s="149">
        <f>IF(A130='3-Detailed Scenario EXPENSE'!A62,'3-Detailed Scenario EXPENSE'!G62,"ERR")</f>
        <v>0</v>
      </c>
      <c r="E130" s="147">
        <f>IF(A130='3-Detailed Scenario EXPENSE'!A62,'3-Detailed Scenario EXPENSE'!H62,"ERR")</f>
        <v>0</v>
      </c>
      <c r="F130" s="168">
        <f>IF(A130='3-Detailed Scenario EXPENSE'!A62,'3-Detailed Scenario EXPENSE'!I62,"ERR")</f>
        <v>0</v>
      </c>
      <c r="G130" s="386"/>
      <c r="H130" s="377"/>
      <c r="I130" s="137" t="str">
        <f t="shared" si="5"/>
        <v/>
      </c>
    </row>
    <row r="131" spans="1:9">
      <c r="A131" s="135" t="str">
        <f>IF('3-Detailed Scenario EXPENSE'!A63="","",'3-Detailed Scenario EXPENSE'!A63)</f>
        <v/>
      </c>
      <c r="B131" s="167">
        <f>IF(A131='3-Detailed Scenario EXPENSE'!A63,'3-Detailed Scenario EXPENSE'!B63,"ERR")</f>
        <v>0</v>
      </c>
      <c r="C131" s="460" t="str">
        <f>IF('3-Detailed Scenario EXPENSE'!C63="","",'3-Detailed Scenario EXPENSE'!C63)</f>
        <v/>
      </c>
      <c r="D131" s="149">
        <f>IF(A131='3-Detailed Scenario EXPENSE'!A63,'3-Detailed Scenario EXPENSE'!G63,"ERR")</f>
        <v>0</v>
      </c>
      <c r="E131" s="147">
        <f>IF(A131='3-Detailed Scenario EXPENSE'!A63,'3-Detailed Scenario EXPENSE'!H63,"ERR")</f>
        <v>0</v>
      </c>
      <c r="F131" s="168">
        <f>IF(A131='3-Detailed Scenario EXPENSE'!A63,'3-Detailed Scenario EXPENSE'!I63,"ERR")</f>
        <v>0</v>
      </c>
      <c r="G131" s="386"/>
      <c r="H131" s="377"/>
      <c r="I131" s="137" t="str">
        <f t="shared" si="5"/>
        <v/>
      </c>
    </row>
    <row r="132" spans="1:9">
      <c r="A132" s="135" t="str">
        <f>IF('3-Detailed Scenario EXPENSE'!A64="","",'3-Detailed Scenario EXPENSE'!A64)</f>
        <v/>
      </c>
      <c r="B132" s="167">
        <f>IF(A132='3-Detailed Scenario EXPENSE'!A64,'3-Detailed Scenario EXPENSE'!B64,"ERR")</f>
        <v>0</v>
      </c>
      <c r="C132" s="460" t="str">
        <f>IF('3-Detailed Scenario EXPENSE'!C64="","",'3-Detailed Scenario EXPENSE'!C64)</f>
        <v/>
      </c>
      <c r="D132" s="149">
        <f>IF(A132='3-Detailed Scenario EXPENSE'!A64,'3-Detailed Scenario EXPENSE'!G64,"ERR")</f>
        <v>0</v>
      </c>
      <c r="E132" s="147">
        <f>IF(A132='3-Detailed Scenario EXPENSE'!A64,'3-Detailed Scenario EXPENSE'!H64,"ERR")</f>
        <v>0</v>
      </c>
      <c r="F132" s="168">
        <f>IF(A132='3-Detailed Scenario EXPENSE'!A64,'3-Detailed Scenario EXPENSE'!I64,"ERR")</f>
        <v>0</v>
      </c>
      <c r="G132" s="386"/>
      <c r="H132" s="377"/>
      <c r="I132" s="137" t="str">
        <f t="shared" si="5"/>
        <v/>
      </c>
    </row>
    <row r="133" spans="1:9">
      <c r="A133" s="135" t="str">
        <f>IF('3-Detailed Scenario EXPENSE'!A65="","",'3-Detailed Scenario EXPENSE'!A65)</f>
        <v/>
      </c>
      <c r="B133" s="167">
        <f>IF(A133='3-Detailed Scenario EXPENSE'!A65,'3-Detailed Scenario EXPENSE'!B65,"ERR")</f>
        <v>0</v>
      </c>
      <c r="C133" s="460" t="str">
        <f>IF('3-Detailed Scenario EXPENSE'!C65="","",'3-Detailed Scenario EXPENSE'!C65)</f>
        <v/>
      </c>
      <c r="D133" s="149">
        <f>IF(A133='3-Detailed Scenario EXPENSE'!A65,'3-Detailed Scenario EXPENSE'!G65,"ERR")</f>
        <v>0</v>
      </c>
      <c r="E133" s="147">
        <f>IF(A133='3-Detailed Scenario EXPENSE'!A65,'3-Detailed Scenario EXPENSE'!H65,"ERR")</f>
        <v>0</v>
      </c>
      <c r="F133" s="168">
        <f>IF(A133='3-Detailed Scenario EXPENSE'!A65,'3-Detailed Scenario EXPENSE'!I65,"ERR")</f>
        <v>0</v>
      </c>
      <c r="G133" s="386"/>
      <c r="H133" s="377"/>
      <c r="I133" s="137" t="str">
        <f t="shared" si="5"/>
        <v/>
      </c>
    </row>
    <row r="134" spans="1:9">
      <c r="A134" s="135" t="str">
        <f>IF('3-Detailed Scenario EXPENSE'!A66="","",'3-Detailed Scenario EXPENSE'!A66)</f>
        <v/>
      </c>
      <c r="B134" s="167">
        <f>IF(A134='3-Detailed Scenario EXPENSE'!A66,'3-Detailed Scenario EXPENSE'!B66,"ERR")</f>
        <v>0</v>
      </c>
      <c r="C134" s="460" t="str">
        <f>IF('3-Detailed Scenario EXPENSE'!C66="","",'3-Detailed Scenario EXPENSE'!C66)</f>
        <v/>
      </c>
      <c r="D134" s="149">
        <f>IF(A134='3-Detailed Scenario EXPENSE'!A66,'3-Detailed Scenario EXPENSE'!G66,"ERR")</f>
        <v>0</v>
      </c>
      <c r="E134" s="147">
        <f>IF(A134='3-Detailed Scenario EXPENSE'!A66,'3-Detailed Scenario EXPENSE'!H66,"ERR")</f>
        <v>0</v>
      </c>
      <c r="F134" s="168">
        <f>IF(A134='3-Detailed Scenario EXPENSE'!A66,'3-Detailed Scenario EXPENSE'!I66,"ERR")</f>
        <v>0</v>
      </c>
      <c r="G134" s="386"/>
      <c r="H134" s="377"/>
      <c r="I134" s="137" t="str">
        <f t="shared" si="5"/>
        <v/>
      </c>
    </row>
    <row r="135" spans="1:9">
      <c r="A135" s="135" t="str">
        <f>IF('3-Detailed Scenario EXPENSE'!A67="","",'3-Detailed Scenario EXPENSE'!A67)</f>
        <v/>
      </c>
      <c r="B135" s="167">
        <f>IF(A135='3-Detailed Scenario EXPENSE'!A67,'3-Detailed Scenario EXPENSE'!B67,"ERR")</f>
        <v>0</v>
      </c>
      <c r="C135" s="460" t="str">
        <f>IF('3-Detailed Scenario EXPENSE'!C67="","",'3-Detailed Scenario EXPENSE'!C67)</f>
        <v/>
      </c>
      <c r="D135" s="149">
        <f>IF(A135='3-Detailed Scenario EXPENSE'!A67,'3-Detailed Scenario EXPENSE'!G67,"ERR")</f>
        <v>0</v>
      </c>
      <c r="E135" s="147">
        <f>IF(A135='3-Detailed Scenario EXPENSE'!A67,'3-Detailed Scenario EXPENSE'!H67,"ERR")</f>
        <v>0</v>
      </c>
      <c r="F135" s="168">
        <f>IF(A135='3-Detailed Scenario EXPENSE'!A67,'3-Detailed Scenario EXPENSE'!I67,"ERR")</f>
        <v>0</v>
      </c>
      <c r="G135" s="386"/>
      <c r="H135" s="377"/>
      <c r="I135" s="137" t="str">
        <f t="shared" si="5"/>
        <v/>
      </c>
    </row>
    <row r="136" spans="1:9">
      <c r="A136" s="135" t="str">
        <f>IF('3-Detailed Scenario EXPENSE'!A68="","",'3-Detailed Scenario EXPENSE'!A68)</f>
        <v/>
      </c>
      <c r="B136" s="167">
        <f>IF(A136='3-Detailed Scenario EXPENSE'!A68,'3-Detailed Scenario EXPENSE'!B68,"ERR")</f>
        <v>0</v>
      </c>
      <c r="C136" s="460" t="str">
        <f>IF('3-Detailed Scenario EXPENSE'!C68="","",'3-Detailed Scenario EXPENSE'!C68)</f>
        <v/>
      </c>
      <c r="D136" s="149">
        <f>IF(A136='3-Detailed Scenario EXPENSE'!A68,'3-Detailed Scenario EXPENSE'!G68,"ERR")</f>
        <v>0</v>
      </c>
      <c r="E136" s="147">
        <f>IF(A136='3-Detailed Scenario EXPENSE'!A68,'3-Detailed Scenario EXPENSE'!H68,"ERR")</f>
        <v>0</v>
      </c>
      <c r="F136" s="168">
        <f>IF(A136='3-Detailed Scenario EXPENSE'!A68,'3-Detailed Scenario EXPENSE'!I68,"ERR")</f>
        <v>0</v>
      </c>
      <c r="G136" s="386"/>
      <c r="H136" s="377"/>
      <c r="I136" s="137" t="str">
        <f t="shared" si="5"/>
        <v/>
      </c>
    </row>
    <row r="137" spans="1:9">
      <c r="A137" s="135" t="str">
        <f>IF('3-Detailed Scenario EXPENSE'!A69="","",'3-Detailed Scenario EXPENSE'!A69)</f>
        <v/>
      </c>
      <c r="B137" s="167">
        <f>IF(A137='3-Detailed Scenario EXPENSE'!A69,'3-Detailed Scenario EXPENSE'!B69,"ERR")</f>
        <v>0</v>
      </c>
      <c r="C137" s="460" t="str">
        <f>IF('3-Detailed Scenario EXPENSE'!C69="","",'3-Detailed Scenario EXPENSE'!C69)</f>
        <v/>
      </c>
      <c r="D137" s="149">
        <f>IF(A137='3-Detailed Scenario EXPENSE'!A69,'3-Detailed Scenario EXPENSE'!G69,"ERR")</f>
        <v>0</v>
      </c>
      <c r="E137" s="147">
        <f>IF(A137='3-Detailed Scenario EXPENSE'!A69,'3-Detailed Scenario EXPENSE'!H69,"ERR")</f>
        <v>0</v>
      </c>
      <c r="F137" s="168">
        <f>IF(A137='3-Detailed Scenario EXPENSE'!A69,'3-Detailed Scenario EXPENSE'!I69,"ERR")</f>
        <v>0</v>
      </c>
      <c r="G137" s="386"/>
      <c r="H137" s="377"/>
      <c r="I137" s="137" t="str">
        <f t="shared" si="5"/>
        <v/>
      </c>
    </row>
    <row r="138" spans="1:9">
      <c r="A138" s="135" t="str">
        <f>IF('3-Detailed Scenario EXPENSE'!A70="","",'3-Detailed Scenario EXPENSE'!A70)</f>
        <v/>
      </c>
      <c r="B138" s="167">
        <f>IF(A138='3-Detailed Scenario EXPENSE'!A70,'3-Detailed Scenario EXPENSE'!B70,"ERR")</f>
        <v>0</v>
      </c>
      <c r="C138" s="460" t="str">
        <f>IF('3-Detailed Scenario EXPENSE'!C70="","",'3-Detailed Scenario EXPENSE'!C70)</f>
        <v/>
      </c>
      <c r="D138" s="149">
        <f>IF(A138='3-Detailed Scenario EXPENSE'!A70,'3-Detailed Scenario EXPENSE'!G70,"ERR")</f>
        <v>0</v>
      </c>
      <c r="E138" s="147">
        <f>IF(A138='3-Detailed Scenario EXPENSE'!A70,'3-Detailed Scenario EXPENSE'!H70,"ERR")</f>
        <v>0</v>
      </c>
      <c r="F138" s="168">
        <f>IF(A138='3-Detailed Scenario EXPENSE'!A70,'3-Detailed Scenario EXPENSE'!I70,"ERR")</f>
        <v>0</v>
      </c>
      <c r="G138" s="386"/>
      <c r="H138" s="377"/>
      <c r="I138" s="137" t="str">
        <f t="shared" si="5"/>
        <v/>
      </c>
    </row>
    <row r="139" spans="1:9">
      <c r="A139" s="135" t="str">
        <f>IF('3-Detailed Scenario EXPENSE'!A71="","",'3-Detailed Scenario EXPENSE'!A71)</f>
        <v/>
      </c>
      <c r="B139" s="167">
        <f>IF(A139='3-Detailed Scenario EXPENSE'!A71,'3-Detailed Scenario EXPENSE'!B71,"ERR")</f>
        <v>0</v>
      </c>
      <c r="C139" s="460" t="str">
        <f>IF('3-Detailed Scenario EXPENSE'!C71="","",'3-Detailed Scenario EXPENSE'!C71)</f>
        <v/>
      </c>
      <c r="D139" s="149">
        <f>IF(A139='3-Detailed Scenario EXPENSE'!A71,'3-Detailed Scenario EXPENSE'!G71,"ERR")</f>
        <v>0</v>
      </c>
      <c r="E139" s="147">
        <f>IF(A139='3-Detailed Scenario EXPENSE'!A71,'3-Detailed Scenario EXPENSE'!H71,"ERR")</f>
        <v>0</v>
      </c>
      <c r="F139" s="168">
        <f>IF(A139='3-Detailed Scenario EXPENSE'!A71,'3-Detailed Scenario EXPENSE'!I71,"ERR")</f>
        <v>0</v>
      </c>
      <c r="G139" s="386"/>
      <c r="H139" s="377"/>
      <c r="I139" s="137" t="str">
        <f t="shared" si="5"/>
        <v/>
      </c>
    </row>
    <row r="140" spans="1:9">
      <c r="A140" s="135" t="str">
        <f>IF('3-Detailed Scenario EXPENSE'!A72="","",'3-Detailed Scenario EXPENSE'!A72)</f>
        <v/>
      </c>
      <c r="B140" s="167">
        <f>IF(A140='3-Detailed Scenario EXPENSE'!A72,'3-Detailed Scenario EXPENSE'!B72,"ERR")</f>
        <v>0</v>
      </c>
      <c r="C140" s="460" t="str">
        <f>IF('3-Detailed Scenario EXPENSE'!C72="","",'3-Detailed Scenario EXPENSE'!C72)</f>
        <v/>
      </c>
      <c r="D140" s="149">
        <f>IF(A140='3-Detailed Scenario EXPENSE'!A72,'3-Detailed Scenario EXPENSE'!G72,"ERR")</f>
        <v>0</v>
      </c>
      <c r="E140" s="147">
        <f>IF(A140='3-Detailed Scenario EXPENSE'!A72,'3-Detailed Scenario EXPENSE'!H72,"ERR")</f>
        <v>0</v>
      </c>
      <c r="F140" s="168">
        <f>IF(A140='3-Detailed Scenario EXPENSE'!A72,'3-Detailed Scenario EXPENSE'!I72,"ERR")</f>
        <v>0</v>
      </c>
      <c r="G140" s="386"/>
      <c r="H140" s="377"/>
      <c r="I140" s="137" t="str">
        <f t="shared" si="5"/>
        <v/>
      </c>
    </row>
    <row r="141" spans="1:9">
      <c r="A141" s="135" t="str">
        <f>IF('3-Detailed Scenario EXPENSE'!A73="","",'3-Detailed Scenario EXPENSE'!A73)</f>
        <v/>
      </c>
      <c r="B141" s="167">
        <f>IF(A141='3-Detailed Scenario EXPENSE'!A73,'3-Detailed Scenario EXPENSE'!B73,"ERR")</f>
        <v>0</v>
      </c>
      <c r="C141" s="460" t="str">
        <f>IF('3-Detailed Scenario EXPENSE'!C73="","",'3-Detailed Scenario EXPENSE'!C73)</f>
        <v/>
      </c>
      <c r="D141" s="149">
        <f>IF(A141='3-Detailed Scenario EXPENSE'!A73,'3-Detailed Scenario EXPENSE'!G73,"ERR")</f>
        <v>0</v>
      </c>
      <c r="E141" s="147">
        <f>IF(A141='3-Detailed Scenario EXPENSE'!A73,'3-Detailed Scenario EXPENSE'!H73,"ERR")</f>
        <v>0</v>
      </c>
      <c r="F141" s="168">
        <f>IF(A141='3-Detailed Scenario EXPENSE'!A73,'3-Detailed Scenario EXPENSE'!I73,"ERR")</f>
        <v>0</v>
      </c>
      <c r="G141" s="386"/>
      <c r="H141" s="377"/>
      <c r="I141" s="137" t="str">
        <f t="shared" si="5"/>
        <v/>
      </c>
    </row>
    <row r="142" spans="1:9">
      <c r="A142" s="135" t="str">
        <f>IF('3-Detailed Scenario EXPENSE'!A74="","",'3-Detailed Scenario EXPENSE'!A74)</f>
        <v/>
      </c>
      <c r="B142" s="167">
        <f>IF(A142='3-Detailed Scenario EXPENSE'!A74,'3-Detailed Scenario EXPENSE'!B74,"ERR")</f>
        <v>0</v>
      </c>
      <c r="C142" s="460" t="str">
        <f>IF('3-Detailed Scenario EXPENSE'!C74="","",'3-Detailed Scenario EXPENSE'!C74)</f>
        <v/>
      </c>
      <c r="D142" s="149">
        <f>IF(A142='3-Detailed Scenario EXPENSE'!A74,'3-Detailed Scenario EXPENSE'!G74,"ERR")</f>
        <v>0</v>
      </c>
      <c r="E142" s="147">
        <f>IF(A142='3-Detailed Scenario EXPENSE'!A74,'3-Detailed Scenario EXPENSE'!H74,"ERR")</f>
        <v>0</v>
      </c>
      <c r="F142" s="168">
        <f>IF(A142='3-Detailed Scenario EXPENSE'!A74,'3-Detailed Scenario EXPENSE'!I74,"ERR")</f>
        <v>0</v>
      </c>
      <c r="G142" s="386"/>
      <c r="H142" s="377"/>
      <c r="I142" s="137" t="str">
        <f t="shared" si="5"/>
        <v/>
      </c>
    </row>
    <row r="143" spans="1:9">
      <c r="A143" s="135" t="str">
        <f>IF('3-Detailed Scenario EXPENSE'!A75="","",'3-Detailed Scenario EXPENSE'!A75)</f>
        <v/>
      </c>
      <c r="B143" s="167">
        <f>IF(A143='3-Detailed Scenario EXPENSE'!A75,'3-Detailed Scenario EXPENSE'!B75,"ERR")</f>
        <v>0</v>
      </c>
      <c r="C143" s="460" t="str">
        <f>IF('3-Detailed Scenario EXPENSE'!C75="","",'3-Detailed Scenario EXPENSE'!C75)</f>
        <v/>
      </c>
      <c r="D143" s="149">
        <f>IF(A143='3-Detailed Scenario EXPENSE'!A75,'3-Detailed Scenario EXPENSE'!G75,"ERR")</f>
        <v>0</v>
      </c>
      <c r="E143" s="147">
        <f>IF(A143='3-Detailed Scenario EXPENSE'!A75,'3-Detailed Scenario EXPENSE'!H75,"ERR")</f>
        <v>0</v>
      </c>
      <c r="F143" s="168">
        <f>IF(A143='3-Detailed Scenario EXPENSE'!A75,'3-Detailed Scenario EXPENSE'!I75,"ERR")</f>
        <v>0</v>
      </c>
      <c r="G143" s="386"/>
      <c r="H143" s="377"/>
      <c r="I143" s="137" t="str">
        <f t="shared" si="5"/>
        <v/>
      </c>
    </row>
    <row r="144" spans="1:9">
      <c r="A144" s="135" t="str">
        <f>IF('3-Detailed Scenario EXPENSE'!A76="","",'3-Detailed Scenario EXPENSE'!A76)</f>
        <v/>
      </c>
      <c r="B144" s="167">
        <f>IF(A144='3-Detailed Scenario EXPENSE'!A76,'3-Detailed Scenario EXPENSE'!B76,"ERR")</f>
        <v>0</v>
      </c>
      <c r="C144" s="460" t="str">
        <f>IF('3-Detailed Scenario EXPENSE'!C76="","",'3-Detailed Scenario EXPENSE'!C76)</f>
        <v/>
      </c>
      <c r="D144" s="149">
        <f>IF(A144='3-Detailed Scenario EXPENSE'!A76,'3-Detailed Scenario EXPENSE'!G76,"ERR")</f>
        <v>0</v>
      </c>
      <c r="E144" s="147">
        <f>IF(A144='3-Detailed Scenario EXPENSE'!A76,'3-Detailed Scenario EXPENSE'!H76,"ERR")</f>
        <v>0</v>
      </c>
      <c r="F144" s="168">
        <f>IF(A144='3-Detailed Scenario EXPENSE'!A76,'3-Detailed Scenario EXPENSE'!I76,"ERR")</f>
        <v>0</v>
      </c>
      <c r="G144" s="386"/>
      <c r="H144" s="377"/>
      <c r="I144" s="137" t="str">
        <f t="shared" si="5"/>
        <v/>
      </c>
    </row>
    <row r="145" spans="1:9">
      <c r="A145" s="135" t="str">
        <f>IF('3-Detailed Scenario EXPENSE'!A77="","",'3-Detailed Scenario EXPENSE'!A77)</f>
        <v/>
      </c>
      <c r="B145" s="167">
        <f>IF(A145='3-Detailed Scenario EXPENSE'!A77,'3-Detailed Scenario EXPENSE'!B77,"ERR")</f>
        <v>0</v>
      </c>
      <c r="C145" s="460" t="str">
        <f>IF('3-Detailed Scenario EXPENSE'!C77="","",'3-Detailed Scenario EXPENSE'!C77)</f>
        <v/>
      </c>
      <c r="D145" s="149">
        <f>IF(A145='3-Detailed Scenario EXPENSE'!A77,'3-Detailed Scenario EXPENSE'!G77,"ERR")</f>
        <v>0</v>
      </c>
      <c r="E145" s="147">
        <f>IF(A145='3-Detailed Scenario EXPENSE'!A77,'3-Detailed Scenario EXPENSE'!H77,"ERR")</f>
        <v>0</v>
      </c>
      <c r="F145" s="168">
        <f>IF(A145='3-Detailed Scenario EXPENSE'!A77,'3-Detailed Scenario EXPENSE'!I77,"ERR")</f>
        <v>0</v>
      </c>
      <c r="G145" s="386"/>
      <c r="H145" s="377"/>
      <c r="I145" s="137" t="str">
        <f t="shared" si="5"/>
        <v/>
      </c>
    </row>
    <row r="146" spans="1:9">
      <c r="A146" s="135" t="str">
        <f>IF('3-Detailed Scenario EXPENSE'!A78="","",'3-Detailed Scenario EXPENSE'!A78)</f>
        <v/>
      </c>
      <c r="B146" s="167">
        <f>IF(A146='3-Detailed Scenario EXPENSE'!A78,'3-Detailed Scenario EXPENSE'!B78,"ERR")</f>
        <v>0</v>
      </c>
      <c r="C146" s="460" t="str">
        <f>IF('3-Detailed Scenario EXPENSE'!C78="","",'3-Detailed Scenario EXPENSE'!C78)</f>
        <v/>
      </c>
      <c r="D146" s="149">
        <f>IF(A146='3-Detailed Scenario EXPENSE'!A78,'3-Detailed Scenario EXPENSE'!G78,"ERR")</f>
        <v>0</v>
      </c>
      <c r="E146" s="147">
        <f>IF(A146='3-Detailed Scenario EXPENSE'!A78,'3-Detailed Scenario EXPENSE'!H78,"ERR")</f>
        <v>0</v>
      </c>
      <c r="F146" s="168">
        <f>IF(A146='3-Detailed Scenario EXPENSE'!A78,'3-Detailed Scenario EXPENSE'!I78,"ERR")</f>
        <v>0</v>
      </c>
      <c r="G146" s="386"/>
      <c r="H146" s="377"/>
      <c r="I146" s="137" t="str">
        <f t="shared" si="5"/>
        <v/>
      </c>
    </row>
    <row r="147" spans="1:9">
      <c r="A147" s="135" t="str">
        <f>IF('3-Detailed Scenario EXPENSE'!A79="","",'3-Detailed Scenario EXPENSE'!A79)</f>
        <v/>
      </c>
      <c r="B147" s="167">
        <f>IF(A147='3-Detailed Scenario EXPENSE'!A79,'3-Detailed Scenario EXPENSE'!B79,"ERR")</f>
        <v>0</v>
      </c>
      <c r="C147" s="460" t="str">
        <f>IF('3-Detailed Scenario EXPENSE'!C79="","",'3-Detailed Scenario EXPENSE'!C79)</f>
        <v/>
      </c>
      <c r="D147" s="149">
        <f>IF(A147='3-Detailed Scenario EXPENSE'!A79,'3-Detailed Scenario EXPENSE'!G79,"ERR")</f>
        <v>0</v>
      </c>
      <c r="E147" s="147">
        <f>IF(A147='3-Detailed Scenario EXPENSE'!A79,'3-Detailed Scenario EXPENSE'!H79,"ERR")</f>
        <v>0</v>
      </c>
      <c r="F147" s="168">
        <f>IF(A147='3-Detailed Scenario EXPENSE'!A79,'3-Detailed Scenario EXPENSE'!I79,"ERR")</f>
        <v>0</v>
      </c>
      <c r="G147" s="386"/>
      <c r="H147" s="377"/>
      <c r="I147" s="137" t="str">
        <f t="shared" si="5"/>
        <v/>
      </c>
    </row>
    <row r="148" spans="1:9">
      <c r="A148" s="135" t="str">
        <f>IF('3-Detailed Scenario EXPENSE'!A80="","",'3-Detailed Scenario EXPENSE'!A80)</f>
        <v/>
      </c>
      <c r="B148" s="167">
        <f>IF(A148='3-Detailed Scenario EXPENSE'!A80,'3-Detailed Scenario EXPENSE'!B80,"ERR")</f>
        <v>0</v>
      </c>
      <c r="C148" s="460" t="str">
        <f>IF('3-Detailed Scenario EXPENSE'!C80="","",'3-Detailed Scenario EXPENSE'!C80)</f>
        <v/>
      </c>
      <c r="D148" s="149">
        <f>IF(A148='3-Detailed Scenario EXPENSE'!A80,'3-Detailed Scenario EXPENSE'!G80,"ERR")</f>
        <v>0</v>
      </c>
      <c r="E148" s="147">
        <f>IF(A148='3-Detailed Scenario EXPENSE'!A80,'3-Detailed Scenario EXPENSE'!H80,"ERR")</f>
        <v>0</v>
      </c>
      <c r="F148" s="168">
        <f>IF(A148='3-Detailed Scenario EXPENSE'!A80,'3-Detailed Scenario EXPENSE'!I80,"ERR")</f>
        <v>0</v>
      </c>
      <c r="G148" s="386"/>
      <c r="H148" s="377"/>
      <c r="I148" s="137" t="str">
        <f t="shared" si="5"/>
        <v/>
      </c>
    </row>
    <row r="149" spans="1:9">
      <c r="A149" s="135" t="str">
        <f>IF('3-Detailed Scenario EXPENSE'!A81="","",'3-Detailed Scenario EXPENSE'!A81)</f>
        <v/>
      </c>
      <c r="B149" s="167">
        <f>IF(A149='3-Detailed Scenario EXPENSE'!A81,'3-Detailed Scenario EXPENSE'!B81,"ERR")</f>
        <v>0</v>
      </c>
      <c r="C149" s="460" t="str">
        <f>IF('3-Detailed Scenario EXPENSE'!C81="","",'3-Detailed Scenario EXPENSE'!C81)</f>
        <v/>
      </c>
      <c r="D149" s="149">
        <f>IF(A149='3-Detailed Scenario EXPENSE'!A81,'3-Detailed Scenario EXPENSE'!G81,"ERR")</f>
        <v>0</v>
      </c>
      <c r="E149" s="147">
        <f>IF(A149='3-Detailed Scenario EXPENSE'!A81,'3-Detailed Scenario EXPENSE'!H81,"ERR")</f>
        <v>0</v>
      </c>
      <c r="F149" s="168">
        <f>IF(A149='3-Detailed Scenario EXPENSE'!A81,'3-Detailed Scenario EXPENSE'!I81,"ERR")</f>
        <v>0</v>
      </c>
      <c r="G149" s="386"/>
      <c r="H149" s="377"/>
      <c r="I149" s="137" t="str">
        <f t="shared" si="5"/>
        <v/>
      </c>
    </row>
    <row r="150" spans="1:9">
      <c r="A150" s="135" t="str">
        <f>IF('3-Detailed Scenario EXPENSE'!A82="","",'3-Detailed Scenario EXPENSE'!A82)</f>
        <v/>
      </c>
      <c r="B150" s="167">
        <f>IF(A150='3-Detailed Scenario EXPENSE'!A82,'3-Detailed Scenario EXPENSE'!B82,"ERR")</f>
        <v>0</v>
      </c>
      <c r="C150" s="460" t="str">
        <f>IF('3-Detailed Scenario EXPENSE'!C82="","",'3-Detailed Scenario EXPENSE'!C82)</f>
        <v/>
      </c>
      <c r="D150" s="149">
        <f>IF(A150='3-Detailed Scenario EXPENSE'!A82,'3-Detailed Scenario EXPENSE'!G82,"ERR")</f>
        <v>0</v>
      </c>
      <c r="E150" s="147">
        <f>IF(A150='3-Detailed Scenario EXPENSE'!A82,'3-Detailed Scenario EXPENSE'!H82,"ERR")</f>
        <v>0</v>
      </c>
      <c r="F150" s="168">
        <f>IF(A150='3-Detailed Scenario EXPENSE'!A82,'3-Detailed Scenario EXPENSE'!I82,"ERR")</f>
        <v>0</v>
      </c>
      <c r="G150" s="386"/>
      <c r="H150" s="377"/>
      <c r="I150" s="137" t="str">
        <f t="shared" si="5"/>
        <v/>
      </c>
    </row>
    <row r="151" spans="1:9">
      <c r="A151" s="135" t="str">
        <f>IF('3-Detailed Scenario EXPENSE'!A83="","",'3-Detailed Scenario EXPENSE'!A83)</f>
        <v/>
      </c>
      <c r="B151" s="167">
        <f>IF(A151='3-Detailed Scenario EXPENSE'!A83,'3-Detailed Scenario EXPENSE'!B83,"ERR")</f>
        <v>0</v>
      </c>
      <c r="C151" s="460" t="str">
        <f>IF('3-Detailed Scenario EXPENSE'!C83="","",'3-Detailed Scenario EXPENSE'!C83)</f>
        <v/>
      </c>
      <c r="D151" s="149">
        <f>IF(A151='3-Detailed Scenario EXPENSE'!A83,'3-Detailed Scenario EXPENSE'!G83,"ERR")</f>
        <v>0</v>
      </c>
      <c r="E151" s="147">
        <f>IF(A151='3-Detailed Scenario EXPENSE'!A83,'3-Detailed Scenario EXPENSE'!H83,"ERR")</f>
        <v>0</v>
      </c>
      <c r="F151" s="168">
        <f>IF(A151='3-Detailed Scenario EXPENSE'!A83,'3-Detailed Scenario EXPENSE'!I83,"ERR")</f>
        <v>0</v>
      </c>
      <c r="G151" s="386"/>
      <c r="H151" s="377"/>
      <c r="I151" s="137" t="str">
        <f t="shared" si="5"/>
        <v/>
      </c>
    </row>
    <row r="152" spans="1:9">
      <c r="A152" s="135" t="str">
        <f>IF('3-Detailed Scenario EXPENSE'!A84="","",'3-Detailed Scenario EXPENSE'!A84)</f>
        <v/>
      </c>
      <c r="B152" s="167">
        <f>IF(A152='3-Detailed Scenario EXPENSE'!A84,'3-Detailed Scenario EXPENSE'!B84,"ERR")</f>
        <v>0</v>
      </c>
      <c r="C152" s="460" t="str">
        <f>IF('3-Detailed Scenario EXPENSE'!C84="","",'3-Detailed Scenario EXPENSE'!C84)</f>
        <v/>
      </c>
      <c r="D152" s="149">
        <f>IF(A152='3-Detailed Scenario EXPENSE'!A84,'3-Detailed Scenario EXPENSE'!G84,"ERR")</f>
        <v>0</v>
      </c>
      <c r="E152" s="147">
        <f>IF(A152='3-Detailed Scenario EXPENSE'!A84,'3-Detailed Scenario EXPENSE'!H84,"ERR")</f>
        <v>0</v>
      </c>
      <c r="F152" s="168">
        <f>IF(A152='3-Detailed Scenario EXPENSE'!A84,'3-Detailed Scenario EXPENSE'!I84,"ERR")</f>
        <v>0</v>
      </c>
      <c r="G152" s="386"/>
      <c r="H152" s="377"/>
      <c r="I152" s="137" t="str">
        <f t="shared" si="5"/>
        <v/>
      </c>
    </row>
    <row r="153" spans="1:9">
      <c r="A153" s="135" t="str">
        <f>IF('3-Detailed Scenario EXPENSE'!A85="","",'3-Detailed Scenario EXPENSE'!A85)</f>
        <v/>
      </c>
      <c r="B153" s="167">
        <f>IF(A153='3-Detailed Scenario EXPENSE'!A85,'3-Detailed Scenario EXPENSE'!B85,"ERR")</f>
        <v>0</v>
      </c>
      <c r="C153" s="460" t="str">
        <f>IF('3-Detailed Scenario EXPENSE'!C85="","",'3-Detailed Scenario EXPENSE'!C85)</f>
        <v/>
      </c>
      <c r="D153" s="149">
        <f>IF(A153='3-Detailed Scenario EXPENSE'!A85,'3-Detailed Scenario EXPENSE'!G85,"ERR")</f>
        <v>0</v>
      </c>
      <c r="E153" s="147">
        <f>IF(A153='3-Detailed Scenario EXPENSE'!A85,'3-Detailed Scenario EXPENSE'!H85,"ERR")</f>
        <v>0</v>
      </c>
      <c r="F153" s="168">
        <f>IF(A153='3-Detailed Scenario EXPENSE'!A85,'3-Detailed Scenario EXPENSE'!I85,"ERR")</f>
        <v>0</v>
      </c>
      <c r="G153" s="386"/>
      <c r="H153" s="377"/>
      <c r="I153" s="137" t="str">
        <f t="shared" si="5"/>
        <v/>
      </c>
    </row>
    <row r="154" spans="1:9">
      <c r="A154" s="135" t="str">
        <f>IF('3-Detailed Scenario EXPENSE'!A86="","",'3-Detailed Scenario EXPENSE'!A86)</f>
        <v/>
      </c>
      <c r="B154" s="167">
        <f>IF(A154='3-Detailed Scenario EXPENSE'!A86,'3-Detailed Scenario EXPENSE'!B86,"ERR")</f>
        <v>0</v>
      </c>
      <c r="C154" s="460" t="str">
        <f>IF('3-Detailed Scenario EXPENSE'!C86="","",'3-Detailed Scenario EXPENSE'!C86)</f>
        <v/>
      </c>
      <c r="D154" s="149">
        <f>IF(A154='3-Detailed Scenario EXPENSE'!A86,'3-Detailed Scenario EXPENSE'!G86,"ERR")</f>
        <v>0</v>
      </c>
      <c r="E154" s="147">
        <f>IF(A154='3-Detailed Scenario EXPENSE'!A86,'3-Detailed Scenario EXPENSE'!H86,"ERR")</f>
        <v>0</v>
      </c>
      <c r="F154" s="168">
        <f>IF(A154='3-Detailed Scenario EXPENSE'!A86,'3-Detailed Scenario EXPENSE'!I86,"ERR")</f>
        <v>0</v>
      </c>
      <c r="G154" s="386"/>
      <c r="H154" s="377"/>
      <c r="I154" s="137" t="str">
        <f t="shared" si="5"/>
        <v/>
      </c>
    </row>
    <row r="155" spans="1:9">
      <c r="A155" s="135" t="str">
        <f>IF('3-Detailed Scenario EXPENSE'!A87="","",'3-Detailed Scenario EXPENSE'!A87)</f>
        <v/>
      </c>
      <c r="B155" s="167">
        <f>IF(A155='3-Detailed Scenario EXPENSE'!A87,'3-Detailed Scenario EXPENSE'!B87,"ERR")</f>
        <v>0</v>
      </c>
      <c r="C155" s="460" t="str">
        <f>IF('3-Detailed Scenario EXPENSE'!C87="","",'3-Detailed Scenario EXPENSE'!C87)</f>
        <v/>
      </c>
      <c r="D155" s="149">
        <f>IF(A155='3-Detailed Scenario EXPENSE'!A87,'3-Detailed Scenario EXPENSE'!G87,"ERR")</f>
        <v>0</v>
      </c>
      <c r="E155" s="147">
        <f>IF(A155='3-Detailed Scenario EXPENSE'!A87,'3-Detailed Scenario EXPENSE'!H87,"ERR")</f>
        <v>0</v>
      </c>
      <c r="F155" s="168">
        <f>IF(A155='3-Detailed Scenario EXPENSE'!A87,'3-Detailed Scenario EXPENSE'!I87,"ERR")</f>
        <v>0</v>
      </c>
      <c r="G155" s="386"/>
      <c r="H155" s="377"/>
      <c r="I155" s="137" t="str">
        <f t="shared" si="5"/>
        <v/>
      </c>
    </row>
    <row r="156" spans="1:9">
      <c r="A156" s="135" t="str">
        <f>IF('3-Detailed Scenario EXPENSE'!A88="","",'3-Detailed Scenario EXPENSE'!A88)</f>
        <v/>
      </c>
      <c r="B156" s="167">
        <f>IF(A156='3-Detailed Scenario EXPENSE'!A88,'3-Detailed Scenario EXPENSE'!B88,"ERR")</f>
        <v>0</v>
      </c>
      <c r="C156" s="460" t="str">
        <f>IF('3-Detailed Scenario EXPENSE'!C88="","",'3-Detailed Scenario EXPENSE'!C88)</f>
        <v/>
      </c>
      <c r="D156" s="149">
        <f>IF(A156='3-Detailed Scenario EXPENSE'!A88,'3-Detailed Scenario EXPENSE'!G88,"ERR")</f>
        <v>0</v>
      </c>
      <c r="E156" s="147">
        <f>IF(A156='3-Detailed Scenario EXPENSE'!A88,'3-Detailed Scenario EXPENSE'!H88,"ERR")</f>
        <v>0</v>
      </c>
      <c r="F156" s="168">
        <f>IF(A156='3-Detailed Scenario EXPENSE'!A88,'3-Detailed Scenario EXPENSE'!I88,"ERR")</f>
        <v>0</v>
      </c>
      <c r="G156" s="386"/>
      <c r="H156" s="377"/>
      <c r="I156" s="137" t="str">
        <f t="shared" si="5"/>
        <v/>
      </c>
    </row>
    <row r="157" spans="1:9">
      <c r="A157" s="135" t="str">
        <f>IF('3-Detailed Scenario EXPENSE'!A89="","",'3-Detailed Scenario EXPENSE'!A89)</f>
        <v/>
      </c>
      <c r="B157" s="167">
        <f>IF(A157='3-Detailed Scenario EXPENSE'!A89,'3-Detailed Scenario EXPENSE'!B89,"ERR")</f>
        <v>0</v>
      </c>
      <c r="C157" s="460" t="str">
        <f>IF('3-Detailed Scenario EXPENSE'!C89="","",'3-Detailed Scenario EXPENSE'!C89)</f>
        <v/>
      </c>
      <c r="D157" s="149">
        <f>IF(A157='3-Detailed Scenario EXPENSE'!A89,'3-Detailed Scenario EXPENSE'!G89,"ERR")</f>
        <v>0</v>
      </c>
      <c r="E157" s="147">
        <f>IF(A157='3-Detailed Scenario EXPENSE'!A89,'3-Detailed Scenario EXPENSE'!H89,"ERR")</f>
        <v>0</v>
      </c>
      <c r="F157" s="168">
        <f>IF(A157='3-Detailed Scenario EXPENSE'!A89,'3-Detailed Scenario EXPENSE'!I89,"ERR")</f>
        <v>0</v>
      </c>
      <c r="G157" s="386"/>
      <c r="H157" s="377"/>
      <c r="I157" s="137" t="str">
        <f t="shared" si="5"/>
        <v/>
      </c>
    </row>
    <row r="158" spans="1:9">
      <c r="A158" s="135" t="str">
        <f>IF('3-Detailed Scenario EXPENSE'!A90="","",'3-Detailed Scenario EXPENSE'!A90)</f>
        <v/>
      </c>
      <c r="B158" s="167">
        <f>IF(A158='3-Detailed Scenario EXPENSE'!A90,'3-Detailed Scenario EXPENSE'!B90,"ERR")</f>
        <v>0</v>
      </c>
      <c r="C158" s="460" t="str">
        <f>IF('3-Detailed Scenario EXPENSE'!C90="","",'3-Detailed Scenario EXPENSE'!C90)</f>
        <v/>
      </c>
      <c r="D158" s="149">
        <f>IF(A158='3-Detailed Scenario EXPENSE'!A90,'3-Detailed Scenario EXPENSE'!G90,"ERR")</f>
        <v>0</v>
      </c>
      <c r="E158" s="147">
        <f>IF(A158='3-Detailed Scenario EXPENSE'!A90,'3-Detailed Scenario EXPENSE'!H90,"ERR")</f>
        <v>0</v>
      </c>
      <c r="F158" s="168">
        <f>IF(A158='3-Detailed Scenario EXPENSE'!A90,'3-Detailed Scenario EXPENSE'!I90,"ERR")</f>
        <v>0</v>
      </c>
      <c r="G158" s="386"/>
      <c r="H158" s="377"/>
      <c r="I158" s="137" t="str">
        <f t="shared" si="5"/>
        <v/>
      </c>
    </row>
    <row r="159" spans="1:9">
      <c r="A159" s="135" t="str">
        <f>IF('3-Detailed Scenario EXPENSE'!A91="","",'3-Detailed Scenario EXPENSE'!A91)</f>
        <v/>
      </c>
      <c r="B159" s="167">
        <f>IF(A159='3-Detailed Scenario EXPENSE'!A91,'3-Detailed Scenario EXPENSE'!B91,"ERR")</f>
        <v>0</v>
      </c>
      <c r="C159" s="460" t="str">
        <f>IF('3-Detailed Scenario EXPENSE'!C91="","",'3-Detailed Scenario EXPENSE'!C91)</f>
        <v/>
      </c>
      <c r="D159" s="149">
        <f>IF(A159='3-Detailed Scenario EXPENSE'!A91,'3-Detailed Scenario EXPENSE'!G91,"ERR")</f>
        <v>0</v>
      </c>
      <c r="E159" s="147">
        <f>IF(A159='3-Detailed Scenario EXPENSE'!A91,'3-Detailed Scenario EXPENSE'!H91,"ERR")</f>
        <v>0</v>
      </c>
      <c r="F159" s="168">
        <f>IF(A159='3-Detailed Scenario EXPENSE'!A91,'3-Detailed Scenario EXPENSE'!I91,"ERR")</f>
        <v>0</v>
      </c>
      <c r="G159" s="386"/>
      <c r="H159" s="377"/>
      <c r="I159" s="137" t="str">
        <f t="shared" si="5"/>
        <v/>
      </c>
    </row>
    <row r="160" spans="1:9">
      <c r="A160" s="135" t="str">
        <f>IF('3-Detailed Scenario EXPENSE'!A92="","",'3-Detailed Scenario EXPENSE'!A92)</f>
        <v/>
      </c>
      <c r="B160" s="167">
        <f>IF(A160='3-Detailed Scenario EXPENSE'!A92,'3-Detailed Scenario EXPENSE'!B92,"ERR")</f>
        <v>0</v>
      </c>
      <c r="C160" s="460" t="str">
        <f>IF('3-Detailed Scenario EXPENSE'!C92="","",'3-Detailed Scenario EXPENSE'!C92)</f>
        <v/>
      </c>
      <c r="D160" s="149">
        <f>IF(A160='3-Detailed Scenario EXPENSE'!A92,'3-Detailed Scenario EXPENSE'!G92,"ERR")</f>
        <v>0</v>
      </c>
      <c r="E160" s="147">
        <f>IF(A160='3-Detailed Scenario EXPENSE'!A92,'3-Detailed Scenario EXPENSE'!H92,"ERR")</f>
        <v>0</v>
      </c>
      <c r="F160" s="168">
        <f>IF(A160='3-Detailed Scenario EXPENSE'!A92,'3-Detailed Scenario EXPENSE'!I92,"ERR")</f>
        <v>0</v>
      </c>
      <c r="G160" s="386"/>
      <c r="H160" s="377"/>
      <c r="I160" s="137" t="str">
        <f t="shared" si="5"/>
        <v/>
      </c>
    </row>
    <row r="161" spans="1:9">
      <c r="A161" s="135" t="str">
        <f>IF('3-Detailed Scenario EXPENSE'!A93="","",'3-Detailed Scenario EXPENSE'!A93)</f>
        <v/>
      </c>
      <c r="B161" s="167">
        <f>IF(A161='3-Detailed Scenario EXPENSE'!A93,'3-Detailed Scenario EXPENSE'!B93,"ERR")</f>
        <v>0</v>
      </c>
      <c r="C161" s="460" t="str">
        <f>IF('3-Detailed Scenario EXPENSE'!C93="","",'3-Detailed Scenario EXPENSE'!C93)</f>
        <v/>
      </c>
      <c r="D161" s="149">
        <f>IF(A161='3-Detailed Scenario EXPENSE'!A93,'3-Detailed Scenario EXPENSE'!G93,"ERR")</f>
        <v>0</v>
      </c>
      <c r="E161" s="147">
        <f>IF(A161='3-Detailed Scenario EXPENSE'!A93,'3-Detailed Scenario EXPENSE'!H93,"ERR")</f>
        <v>0</v>
      </c>
      <c r="F161" s="168">
        <f>IF(A161='3-Detailed Scenario EXPENSE'!A93,'3-Detailed Scenario EXPENSE'!I93,"ERR")</f>
        <v>0</v>
      </c>
      <c r="G161" s="386"/>
      <c r="H161" s="377"/>
      <c r="I161" s="137" t="str">
        <f t="shared" si="5"/>
        <v/>
      </c>
    </row>
    <row r="162" spans="1:9">
      <c r="A162" s="135" t="str">
        <f>IF('3-Detailed Scenario EXPENSE'!A94="","",'3-Detailed Scenario EXPENSE'!A94)</f>
        <v/>
      </c>
      <c r="B162" s="167">
        <f>IF(A162='3-Detailed Scenario EXPENSE'!A94,'3-Detailed Scenario EXPENSE'!B94,"ERR")</f>
        <v>0</v>
      </c>
      <c r="C162" s="460" t="str">
        <f>IF('3-Detailed Scenario EXPENSE'!C94="","",'3-Detailed Scenario EXPENSE'!C94)</f>
        <v/>
      </c>
      <c r="D162" s="149">
        <f>IF(A162='3-Detailed Scenario EXPENSE'!A94,'3-Detailed Scenario EXPENSE'!G94,"ERR")</f>
        <v>0</v>
      </c>
      <c r="E162" s="147">
        <f>IF(A162='3-Detailed Scenario EXPENSE'!A94,'3-Detailed Scenario EXPENSE'!H94,"ERR")</f>
        <v>0</v>
      </c>
      <c r="F162" s="168">
        <f>IF(A162='3-Detailed Scenario EXPENSE'!A94,'3-Detailed Scenario EXPENSE'!I94,"ERR")</f>
        <v>0</v>
      </c>
      <c r="G162" s="386"/>
      <c r="H162" s="377"/>
      <c r="I162" s="137" t="str">
        <f t="shared" si="5"/>
        <v/>
      </c>
    </row>
    <row r="163" spans="1:9">
      <c r="A163" s="135" t="str">
        <f>IF('3-Detailed Scenario EXPENSE'!A95="","",'3-Detailed Scenario EXPENSE'!A95)</f>
        <v/>
      </c>
      <c r="B163" s="167">
        <f>IF(A163='3-Detailed Scenario EXPENSE'!A95,'3-Detailed Scenario EXPENSE'!B95,"ERR")</f>
        <v>0</v>
      </c>
      <c r="C163" s="460" t="str">
        <f>IF('3-Detailed Scenario EXPENSE'!C95="","",'3-Detailed Scenario EXPENSE'!C95)</f>
        <v/>
      </c>
      <c r="D163" s="149">
        <f>IF(A163='3-Detailed Scenario EXPENSE'!A95,'3-Detailed Scenario EXPENSE'!G95,"ERR")</f>
        <v>0</v>
      </c>
      <c r="E163" s="147">
        <f>IF(A163='3-Detailed Scenario EXPENSE'!A95,'3-Detailed Scenario EXPENSE'!H95,"ERR")</f>
        <v>0</v>
      </c>
      <c r="F163" s="168">
        <f>IF(A163='3-Detailed Scenario EXPENSE'!A95,'3-Detailed Scenario EXPENSE'!I95,"ERR")</f>
        <v>0</v>
      </c>
      <c r="G163" s="386"/>
      <c r="H163" s="377"/>
      <c r="I163" s="137" t="str">
        <f t="shared" si="5"/>
        <v/>
      </c>
    </row>
    <row r="164" spans="1:9">
      <c r="A164" s="135" t="str">
        <f>IF('3-Detailed Scenario EXPENSE'!A96="","",'3-Detailed Scenario EXPENSE'!A96)</f>
        <v/>
      </c>
      <c r="B164" s="167">
        <f>IF(A164='3-Detailed Scenario EXPENSE'!A96,'3-Detailed Scenario EXPENSE'!B96,"ERR")</f>
        <v>0</v>
      </c>
      <c r="C164" s="460" t="str">
        <f>IF('3-Detailed Scenario EXPENSE'!C96="","",'3-Detailed Scenario EXPENSE'!C96)</f>
        <v/>
      </c>
      <c r="D164" s="149">
        <f>IF(A164='3-Detailed Scenario EXPENSE'!A96,'3-Detailed Scenario EXPENSE'!G96,"ERR")</f>
        <v>0</v>
      </c>
      <c r="E164" s="147">
        <f>IF(A164='3-Detailed Scenario EXPENSE'!A96,'3-Detailed Scenario EXPENSE'!H96,"ERR")</f>
        <v>0</v>
      </c>
      <c r="F164" s="168">
        <f>IF(A164='3-Detailed Scenario EXPENSE'!A96,'3-Detailed Scenario EXPENSE'!I96,"ERR")</f>
        <v>0</v>
      </c>
      <c r="G164" s="386"/>
      <c r="H164" s="377"/>
      <c r="I164" s="137" t="str">
        <f t="shared" si="5"/>
        <v/>
      </c>
    </row>
    <row r="165" spans="1:9">
      <c r="A165" s="135" t="str">
        <f>IF('3-Detailed Scenario EXPENSE'!A97="","",'3-Detailed Scenario EXPENSE'!A97)</f>
        <v/>
      </c>
      <c r="B165" s="167">
        <f>IF(A165='3-Detailed Scenario EXPENSE'!A97,'3-Detailed Scenario EXPENSE'!B97,"ERR")</f>
        <v>0</v>
      </c>
      <c r="C165" s="460" t="str">
        <f>IF('3-Detailed Scenario EXPENSE'!C97="","",'3-Detailed Scenario EXPENSE'!C97)</f>
        <v/>
      </c>
      <c r="D165" s="149">
        <f>IF(A165='3-Detailed Scenario EXPENSE'!A97,'3-Detailed Scenario EXPENSE'!G97,"ERR")</f>
        <v>0</v>
      </c>
      <c r="E165" s="147">
        <f>IF(A165='3-Detailed Scenario EXPENSE'!A97,'3-Detailed Scenario EXPENSE'!H97,"ERR")</f>
        <v>0</v>
      </c>
      <c r="F165" s="168">
        <f>IF(A165='3-Detailed Scenario EXPENSE'!A97,'3-Detailed Scenario EXPENSE'!I97,"ERR")</f>
        <v>0</v>
      </c>
      <c r="G165" s="386"/>
      <c r="H165" s="377"/>
      <c r="I165" s="137" t="str">
        <f t="shared" si="5"/>
        <v/>
      </c>
    </row>
    <row r="166" spans="1:9">
      <c r="A166" s="135" t="str">
        <f>IF('3-Detailed Scenario EXPENSE'!A98="","",'3-Detailed Scenario EXPENSE'!A98)</f>
        <v/>
      </c>
      <c r="B166" s="167">
        <f>IF(A166='3-Detailed Scenario EXPENSE'!A98,'3-Detailed Scenario EXPENSE'!B98,"ERR")</f>
        <v>0</v>
      </c>
      <c r="C166" s="460" t="str">
        <f>IF('3-Detailed Scenario EXPENSE'!C98="","",'3-Detailed Scenario EXPENSE'!C98)</f>
        <v/>
      </c>
      <c r="D166" s="149">
        <f>IF(A166='3-Detailed Scenario EXPENSE'!A98,'3-Detailed Scenario EXPENSE'!G98,"ERR")</f>
        <v>0</v>
      </c>
      <c r="E166" s="147">
        <f>IF(A166='3-Detailed Scenario EXPENSE'!A98,'3-Detailed Scenario EXPENSE'!H98,"ERR")</f>
        <v>0</v>
      </c>
      <c r="F166" s="168">
        <f>IF(A166='3-Detailed Scenario EXPENSE'!A98,'3-Detailed Scenario EXPENSE'!I98,"ERR")</f>
        <v>0</v>
      </c>
      <c r="G166" s="386"/>
      <c r="H166" s="377"/>
      <c r="I166" s="137" t="str">
        <f t="shared" si="5"/>
        <v/>
      </c>
    </row>
    <row r="167" spans="1:9">
      <c r="A167" s="135" t="str">
        <f>IF('3-Detailed Scenario EXPENSE'!A99="","",'3-Detailed Scenario EXPENSE'!A99)</f>
        <v/>
      </c>
      <c r="B167" s="167">
        <f>IF(A167='3-Detailed Scenario EXPENSE'!A99,'3-Detailed Scenario EXPENSE'!B99,"ERR")</f>
        <v>0</v>
      </c>
      <c r="C167" s="460" t="str">
        <f>IF('3-Detailed Scenario EXPENSE'!C99="","",'3-Detailed Scenario EXPENSE'!C99)</f>
        <v/>
      </c>
      <c r="D167" s="149">
        <f>IF(A167='3-Detailed Scenario EXPENSE'!A99,'3-Detailed Scenario EXPENSE'!G99,"ERR")</f>
        <v>0</v>
      </c>
      <c r="E167" s="147">
        <f>IF(A167='3-Detailed Scenario EXPENSE'!A99,'3-Detailed Scenario EXPENSE'!H99,"ERR")</f>
        <v>0</v>
      </c>
      <c r="F167" s="168">
        <f>IF(A167='3-Detailed Scenario EXPENSE'!A99,'3-Detailed Scenario EXPENSE'!I99,"ERR")</f>
        <v>0</v>
      </c>
      <c r="G167" s="386"/>
      <c r="H167" s="377"/>
      <c r="I167" s="137" t="str">
        <f t="shared" si="5"/>
        <v/>
      </c>
    </row>
    <row r="168" spans="1:9">
      <c r="A168" s="135" t="str">
        <f>IF('3-Detailed Scenario EXPENSE'!A100="","",'3-Detailed Scenario EXPENSE'!A100)</f>
        <v/>
      </c>
      <c r="B168" s="167">
        <f>IF(A168='3-Detailed Scenario EXPENSE'!A100,'3-Detailed Scenario EXPENSE'!B100,"ERR")</f>
        <v>0</v>
      </c>
      <c r="C168" s="460" t="str">
        <f>IF('3-Detailed Scenario EXPENSE'!C100="","",'3-Detailed Scenario EXPENSE'!C100)</f>
        <v/>
      </c>
      <c r="D168" s="149">
        <f>IF(A168='3-Detailed Scenario EXPENSE'!A100,'3-Detailed Scenario EXPENSE'!G100,"ERR")</f>
        <v>0</v>
      </c>
      <c r="E168" s="147">
        <f>IF(A168='3-Detailed Scenario EXPENSE'!A100,'3-Detailed Scenario EXPENSE'!H100,"ERR")</f>
        <v>0</v>
      </c>
      <c r="F168" s="168">
        <f>IF(A168='3-Detailed Scenario EXPENSE'!A100,'3-Detailed Scenario EXPENSE'!I100,"ERR")</f>
        <v>0</v>
      </c>
      <c r="G168" s="386"/>
      <c r="H168" s="377"/>
      <c r="I168" s="137" t="str">
        <f t="shared" si="5"/>
        <v/>
      </c>
    </row>
    <row r="169" spans="1:9">
      <c r="A169" s="135" t="str">
        <f>IF('3-Detailed Scenario EXPENSE'!A101="","",'3-Detailed Scenario EXPENSE'!A101)</f>
        <v/>
      </c>
      <c r="B169" s="167">
        <f>IF(A169='3-Detailed Scenario EXPENSE'!A101,'3-Detailed Scenario EXPENSE'!B101,"ERR")</f>
        <v>0</v>
      </c>
      <c r="C169" s="460" t="str">
        <f>IF('3-Detailed Scenario EXPENSE'!C101="","",'3-Detailed Scenario EXPENSE'!C101)</f>
        <v/>
      </c>
      <c r="D169" s="149">
        <f>IF(A169='3-Detailed Scenario EXPENSE'!A101,'3-Detailed Scenario EXPENSE'!G101,"ERR")</f>
        <v>0</v>
      </c>
      <c r="E169" s="147">
        <f>IF(A169='3-Detailed Scenario EXPENSE'!A101,'3-Detailed Scenario EXPENSE'!H101,"ERR")</f>
        <v>0</v>
      </c>
      <c r="F169" s="168">
        <f>IF(A169='3-Detailed Scenario EXPENSE'!A101,'3-Detailed Scenario EXPENSE'!I101,"ERR")</f>
        <v>0</v>
      </c>
      <c r="G169" s="386"/>
      <c r="H169" s="377"/>
      <c r="I169" s="137" t="str">
        <f t="shared" si="5"/>
        <v/>
      </c>
    </row>
    <row r="170" spans="1:9">
      <c r="A170" s="135" t="str">
        <f>IF('3-Detailed Scenario EXPENSE'!A102="","",'3-Detailed Scenario EXPENSE'!A102)</f>
        <v/>
      </c>
      <c r="B170" s="167">
        <f>IF(A170='3-Detailed Scenario EXPENSE'!A102,'3-Detailed Scenario EXPENSE'!B102,"ERR")</f>
        <v>0</v>
      </c>
      <c r="C170" s="460" t="str">
        <f>IF('3-Detailed Scenario EXPENSE'!C102="","",'3-Detailed Scenario EXPENSE'!C102)</f>
        <v/>
      </c>
      <c r="D170" s="149">
        <f>IF(A170='3-Detailed Scenario EXPENSE'!A102,'3-Detailed Scenario EXPENSE'!G102,"ERR")</f>
        <v>0</v>
      </c>
      <c r="E170" s="147">
        <f>IF(A170='3-Detailed Scenario EXPENSE'!A102,'3-Detailed Scenario EXPENSE'!H102,"ERR")</f>
        <v>0</v>
      </c>
      <c r="F170" s="168">
        <f>IF(A170='3-Detailed Scenario EXPENSE'!A102,'3-Detailed Scenario EXPENSE'!I102,"ERR")</f>
        <v>0</v>
      </c>
      <c r="G170" s="386"/>
      <c r="H170" s="377"/>
      <c r="I170" s="137" t="str">
        <f t="shared" si="5"/>
        <v/>
      </c>
    </row>
    <row r="171" spans="1:9">
      <c r="A171" s="135" t="str">
        <f>IF('3-Detailed Scenario EXPENSE'!A103="","",'3-Detailed Scenario EXPENSE'!A103)</f>
        <v/>
      </c>
      <c r="B171" s="167">
        <f>IF(A171='3-Detailed Scenario EXPENSE'!A103,'3-Detailed Scenario EXPENSE'!B103,"ERR")</f>
        <v>0</v>
      </c>
      <c r="C171" s="460" t="str">
        <f>IF('3-Detailed Scenario EXPENSE'!C103="","",'3-Detailed Scenario EXPENSE'!C103)</f>
        <v/>
      </c>
      <c r="D171" s="149">
        <f>IF(A171='3-Detailed Scenario EXPENSE'!A103,'3-Detailed Scenario EXPENSE'!G103,"ERR")</f>
        <v>0</v>
      </c>
      <c r="E171" s="147">
        <f>IF(A171='3-Detailed Scenario EXPENSE'!A103,'3-Detailed Scenario EXPENSE'!H103,"ERR")</f>
        <v>0</v>
      </c>
      <c r="F171" s="168">
        <f>IF(A171='3-Detailed Scenario EXPENSE'!A103,'3-Detailed Scenario EXPENSE'!I103,"ERR")</f>
        <v>0</v>
      </c>
      <c r="G171" s="393"/>
      <c r="H171" s="377"/>
      <c r="I171" s="137" t="str">
        <f t="shared" ref="I171" si="6">IF(G171=$V$11,B171,IF(G171=$V$12,D171,IF(G171=$V$13,E171,IF(G171=$V$14,F171,IF(G171=$V$15,H171,"")))))</f>
        <v/>
      </c>
    </row>
    <row r="172" spans="1:9" ht="18.5">
      <c r="A172" s="151" t="str">
        <f>IF('3-Detailed Scenario EXPENSE'!A104="","",'3-Detailed Scenario EXPENSE'!A104)</f>
        <v>TOTAL OTHER EXPENSES</v>
      </c>
      <c r="B172" s="189">
        <f>IF(A172='3-Detailed Scenario EXPENSE'!A104,'3-Detailed Scenario EXPENSE'!B104,"ERR")</f>
        <v>0</v>
      </c>
      <c r="C172" s="459"/>
      <c r="D172" s="190">
        <f>IF(A172='3-Detailed Scenario EXPENSE'!A104,'3-Detailed Scenario EXPENSE'!G104,"ERR")</f>
        <v>0</v>
      </c>
      <c r="E172" s="191">
        <f>IF(A172='3-Detailed Scenario EXPENSE'!A104,'3-Detailed Scenario EXPENSE'!H104,"ERR")</f>
        <v>0</v>
      </c>
      <c r="F172" s="192">
        <f>IF(A172='3-Detailed Scenario EXPENSE'!A104,'3-Detailed Scenario EXPENSE'!I104,"ERR")</f>
        <v>0</v>
      </c>
      <c r="G172" s="394"/>
      <c r="H172" s="395"/>
      <c r="I172" s="137">
        <f>SUM(I108:I171)</f>
        <v>0</v>
      </c>
    </row>
    <row r="173" spans="1:9">
      <c r="A173" s="135" t="str">
        <f>IF('3-Detailed Scenario EXPENSE'!A105="","",'3-Detailed Scenario EXPENSE'!A105)</f>
        <v/>
      </c>
      <c r="B173" s="136"/>
      <c r="C173" s="136"/>
      <c r="D173" s="136"/>
      <c r="G173" s="379"/>
      <c r="H173" s="396"/>
      <c r="I173" s="137"/>
    </row>
    <row r="174" spans="1:9" ht="21">
      <c r="A174" s="194" t="str">
        <f>IF('3-Detailed Scenario EXPENSE'!A106="","",'3-Detailed Scenario EXPENSE'!A106)</f>
        <v>TOTAL EXPENSES:</v>
      </c>
      <c r="B174" s="201">
        <f>IF(A174='3-Detailed Scenario EXPENSE'!A106,'3-Detailed Scenario EXPENSE'!B106,"ERR")</f>
        <v>0</v>
      </c>
      <c r="C174" s="201"/>
      <c r="D174" s="201">
        <f>IF(A174='3-Detailed Scenario EXPENSE'!A106,'3-Detailed Scenario EXPENSE'!G106,"ERR")</f>
        <v>0</v>
      </c>
      <c r="E174" s="202">
        <f>IF(A174='3-Detailed Scenario EXPENSE'!A106,'3-Detailed Scenario EXPENSE'!H106,"ERR")</f>
        <v>0</v>
      </c>
      <c r="F174" s="201">
        <f>IF(A174='3-Detailed Scenario EXPENSE'!A106,'3-Detailed Scenario EXPENSE'!I106,"ERR")</f>
        <v>0</v>
      </c>
      <c r="G174" s="397"/>
      <c r="H174" s="398"/>
      <c r="I174" s="195">
        <f>SUM(I172,I105,I90)</f>
        <v>0</v>
      </c>
    </row>
    <row r="175" spans="1:9">
      <c r="A175" s="135"/>
      <c r="B175" s="136"/>
      <c r="C175" s="136"/>
      <c r="D175" s="136"/>
      <c r="H175" s="136"/>
      <c r="I175" s="137"/>
    </row>
    <row r="176" spans="1:9" ht="24.5" thickBot="1">
      <c r="A176" s="196" t="s">
        <v>140</v>
      </c>
      <c r="B176" s="197"/>
      <c r="C176" s="197"/>
      <c r="D176" s="197"/>
      <c r="E176" s="198"/>
      <c r="F176" s="198"/>
      <c r="G176" s="199"/>
      <c r="H176" s="197"/>
      <c r="I176" s="217">
        <f>I68-I174</f>
        <v>0</v>
      </c>
    </row>
  </sheetData>
  <sheetProtection sheet="1" formatCells="0" formatColumns="0" formatRows="0" sort="0" autoFilter="0"/>
  <mergeCells count="14">
    <mergeCell ref="A8:I8"/>
    <mergeCell ref="A70:I70"/>
    <mergeCell ref="B2:D2"/>
    <mergeCell ref="U17:V17"/>
    <mergeCell ref="W17:X17"/>
    <mergeCell ref="F2:H2"/>
    <mergeCell ref="K13:K15"/>
    <mergeCell ref="N16:P16"/>
    <mergeCell ref="K1:R1"/>
    <mergeCell ref="K9:R9"/>
    <mergeCell ref="N10:P10"/>
    <mergeCell ref="N2:P2"/>
    <mergeCell ref="K5:K7"/>
    <mergeCell ref="N8:P8"/>
  </mergeCells>
  <conditionalFormatting sqref="H11:H68">
    <cfRule type="expression" dxfId="8" priority="12">
      <formula>$G11&lt;&gt;"Override"</formula>
    </cfRule>
  </conditionalFormatting>
  <conditionalFormatting sqref="H73:H172">
    <cfRule type="expression" dxfId="7" priority="11">
      <formula>G73&lt;&gt;"Override"</formula>
    </cfRule>
  </conditionalFormatting>
  <conditionalFormatting sqref="I11:I30 I108:I171">
    <cfRule type="expression" dxfId="6" priority="9">
      <formula>AND(A11&lt;&gt;"",I11="")</formula>
    </cfRule>
  </conditionalFormatting>
  <conditionalFormatting sqref="I34:I54">
    <cfRule type="expression" dxfId="5" priority="7">
      <formula>AND(A34&lt;&gt;"",I34="")</formula>
    </cfRule>
  </conditionalFormatting>
  <conditionalFormatting sqref="I58:I65">
    <cfRule type="expression" dxfId="4" priority="6">
      <formula>AND(A58&lt;&gt;"",I58="")</formula>
    </cfRule>
  </conditionalFormatting>
  <conditionalFormatting sqref="I73:I89">
    <cfRule type="expression" dxfId="3" priority="5">
      <formula>AND(A73&lt;&gt;"",I73="")</formula>
    </cfRule>
  </conditionalFormatting>
  <conditionalFormatting sqref="I93:I104">
    <cfRule type="expression" dxfId="2" priority="4">
      <formula>AND(A93&lt;&gt;"",I93="")</formula>
    </cfRule>
  </conditionalFormatting>
  <conditionalFormatting sqref="I106">
    <cfRule type="expression" dxfId="1" priority="3">
      <formula>AND(A106&lt;&gt;"",I106="")</formula>
    </cfRule>
  </conditionalFormatting>
  <conditionalFormatting sqref="N13:P15">
    <cfRule type="colorScale" priority="1">
      <colorScale>
        <cfvo type="min"/>
        <cfvo type="percentile" val="50"/>
        <cfvo type="max"/>
        <color rgb="FFFF7D75"/>
        <color rgb="FFFFEB84"/>
        <color rgb="FF77AB3C"/>
      </colorScale>
    </cfRule>
  </conditionalFormatting>
  <dataValidations count="2">
    <dataValidation type="list" allowBlank="1" showInputMessage="1" showErrorMessage="1" sqref="G11:G30 G33:G54 G57:G67" xr:uid="{68C28CDB-D510-F442-AD64-91C33D5EA07A}">
      <formula1>$U$11:$U$15</formula1>
    </dataValidation>
    <dataValidation type="list" allowBlank="1" showInputMessage="1" showErrorMessage="1" sqref="G73:G89 G93:G104 G108:G171" xr:uid="{194FE347-4CEE-F84E-8AF6-606434104090}">
      <formula1>$V$11:$V$15</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E8681-46DB-534D-B9C5-190CAB087621}">
  <sheetPr>
    <tabColor rgb="FF173040"/>
  </sheetPr>
  <dimension ref="A1:AD184"/>
  <sheetViews>
    <sheetView topLeftCell="A11" zoomScale="150" zoomScaleNormal="150" workbookViewId="0">
      <pane xSplit="1" ySplit="2" topLeftCell="B13" activePane="bottomRight" state="frozen"/>
      <selection pane="topRight" activeCell="B11" sqref="B11"/>
      <selection pane="bottomLeft" activeCell="A13" sqref="A13"/>
      <selection pane="bottomRight" activeCell="S37" sqref="S37:AD41"/>
    </sheetView>
  </sheetViews>
  <sheetFormatPr defaultColWidth="11" defaultRowHeight="15.5"/>
  <cols>
    <col min="1" max="1" width="28" bestFit="1" customWidth="1"/>
    <col min="2" max="2" width="33.5" style="74" bestFit="1" customWidth="1"/>
    <col min="3" max="3" width="30.33203125" bestFit="1" customWidth="1"/>
    <col min="4" max="4" width="17.1640625" style="131" bestFit="1" customWidth="1"/>
    <col min="5" max="5" width="15.6640625" style="131" bestFit="1" customWidth="1"/>
    <col min="6" max="6" width="13.6640625" style="131" bestFit="1" customWidth="1"/>
    <col min="7" max="7" width="17.1640625" style="131" bestFit="1" customWidth="1"/>
    <col min="8" max="9" width="15.6640625" style="131" bestFit="1" customWidth="1"/>
    <col min="10" max="10" width="17.1640625" style="131" bestFit="1" customWidth="1"/>
    <col min="11" max="12" width="15.6640625" style="131" bestFit="1" customWidth="1"/>
    <col min="13" max="13" width="17.1640625" style="131" bestFit="1" customWidth="1"/>
    <col min="14" max="15" width="15.6640625" style="131" bestFit="1" customWidth="1"/>
    <col min="16" max="16" width="19.1640625" bestFit="1" customWidth="1"/>
    <col min="17" max="17" width="14.83203125" style="210" bestFit="1" customWidth="1"/>
    <col min="19" max="20" width="12.5" bestFit="1" customWidth="1"/>
    <col min="21" max="21" width="13.6640625" bestFit="1" customWidth="1"/>
    <col min="22" max="22" width="11.5" bestFit="1" customWidth="1"/>
    <col min="23" max="23" width="12.5" bestFit="1" customWidth="1"/>
    <col min="24" max="24" width="12.6640625" bestFit="1" customWidth="1"/>
    <col min="25" max="25" width="11.5" bestFit="1" customWidth="1"/>
    <col min="26" max="26" width="11.1640625" bestFit="1" customWidth="1"/>
    <col min="27" max="27" width="13" bestFit="1" customWidth="1"/>
    <col min="28" max="28" width="11.5" bestFit="1" customWidth="1"/>
    <col min="29" max="30" width="12.5" bestFit="1" customWidth="1"/>
  </cols>
  <sheetData>
    <row r="1" spans="1:30" hidden="1"/>
    <row r="2" spans="1:30" hidden="1">
      <c r="C2" s="130">
        <v>43831</v>
      </c>
      <c r="D2" s="132">
        <v>43862</v>
      </c>
      <c r="E2" s="132">
        <v>43891</v>
      </c>
      <c r="F2" s="132">
        <v>43922</v>
      </c>
      <c r="G2" s="132">
        <v>43952</v>
      </c>
      <c r="H2" s="132">
        <v>43983</v>
      </c>
      <c r="I2" s="132">
        <v>44013</v>
      </c>
      <c r="J2" s="132">
        <v>40391</v>
      </c>
      <c r="K2" s="132">
        <v>44075</v>
      </c>
      <c r="L2" s="132">
        <v>44105</v>
      </c>
      <c r="M2" s="132">
        <v>44136</v>
      </c>
      <c r="N2" s="132">
        <v>44166</v>
      </c>
    </row>
    <row r="3" spans="1:30" hidden="1"/>
    <row r="4" spans="1:30" hidden="1">
      <c r="C4" t="s">
        <v>141</v>
      </c>
    </row>
    <row r="5" spans="1:30" hidden="1">
      <c r="C5" t="s">
        <v>142</v>
      </c>
    </row>
    <row r="6" spans="1:30" hidden="1">
      <c r="C6" t="s">
        <v>143</v>
      </c>
    </row>
    <row r="7" spans="1:30" hidden="1"/>
    <row r="8" spans="1:30" hidden="1"/>
    <row r="9" spans="1:30" hidden="1"/>
    <row r="10" spans="1:30" hidden="1"/>
    <row r="11" spans="1:30" ht="21.5" thickBot="1">
      <c r="B11" s="207" t="s">
        <v>144</v>
      </c>
      <c r="C11" s="364">
        <v>43831</v>
      </c>
      <c r="D11" s="132"/>
      <c r="E11" s="132"/>
      <c r="F11" s="132"/>
      <c r="G11" s="132"/>
      <c r="H11" s="132"/>
      <c r="I11" s="132"/>
      <c r="J11" s="132"/>
      <c r="K11" s="132"/>
      <c r="L11" s="132"/>
      <c r="M11" s="132"/>
      <c r="N11" s="132"/>
      <c r="O11" s="132"/>
    </row>
    <row r="12" spans="1:30" s="123" customFormat="1" ht="21">
      <c r="A12" s="218"/>
      <c r="B12" s="219" t="s">
        <v>145</v>
      </c>
      <c r="C12" s="365" t="s">
        <v>146</v>
      </c>
      <c r="D12" s="221">
        <f>C11</f>
        <v>43831</v>
      </c>
      <c r="E12" s="221">
        <f>EDATE(D12,1)</f>
        <v>43862</v>
      </c>
      <c r="F12" s="221">
        <f t="shared" ref="F12:N12" si="0">EDATE(E12,1)</f>
        <v>43891</v>
      </c>
      <c r="G12" s="221">
        <f t="shared" si="0"/>
        <v>43922</v>
      </c>
      <c r="H12" s="221">
        <f t="shared" si="0"/>
        <v>43952</v>
      </c>
      <c r="I12" s="221">
        <f t="shared" si="0"/>
        <v>43983</v>
      </c>
      <c r="J12" s="221">
        <f t="shared" si="0"/>
        <v>44013</v>
      </c>
      <c r="K12" s="221">
        <f t="shared" si="0"/>
        <v>44044</v>
      </c>
      <c r="L12" s="221">
        <f t="shared" si="0"/>
        <v>44075</v>
      </c>
      <c r="M12" s="221">
        <f t="shared" si="0"/>
        <v>44105</v>
      </c>
      <c r="N12" s="221">
        <f t="shared" si="0"/>
        <v>44136</v>
      </c>
      <c r="O12" s="221">
        <f>EDATE(N12,1)</f>
        <v>44166</v>
      </c>
      <c r="P12" s="220" t="s">
        <v>42</v>
      </c>
      <c r="Q12" s="222" t="s">
        <v>147</v>
      </c>
      <c r="R12" s="220"/>
      <c r="S12" s="223">
        <f>D12</f>
        <v>43831</v>
      </c>
      <c r="T12" s="223">
        <f t="shared" ref="T12:AD12" si="1">E12</f>
        <v>43862</v>
      </c>
      <c r="U12" s="223">
        <f t="shared" si="1"/>
        <v>43891</v>
      </c>
      <c r="V12" s="223">
        <f t="shared" si="1"/>
        <v>43922</v>
      </c>
      <c r="W12" s="223">
        <f t="shared" si="1"/>
        <v>43952</v>
      </c>
      <c r="X12" s="223">
        <f t="shared" si="1"/>
        <v>43983</v>
      </c>
      <c r="Y12" s="223">
        <f t="shared" si="1"/>
        <v>44013</v>
      </c>
      <c r="Z12" s="223">
        <f t="shared" si="1"/>
        <v>44044</v>
      </c>
      <c r="AA12" s="223">
        <f t="shared" si="1"/>
        <v>44075</v>
      </c>
      <c r="AB12" s="223">
        <f t="shared" si="1"/>
        <v>44105</v>
      </c>
      <c r="AC12" s="223">
        <f t="shared" si="1"/>
        <v>44136</v>
      </c>
      <c r="AD12" s="224">
        <f t="shared" si="1"/>
        <v>44166</v>
      </c>
    </row>
    <row r="13" spans="1:30" s="123" customFormat="1" ht="21">
      <c r="A13" s="260" t="s">
        <v>100</v>
      </c>
      <c r="B13" s="273"/>
      <c r="C13" s="366"/>
      <c r="D13" s="225"/>
      <c r="E13" s="225"/>
      <c r="F13" s="225"/>
      <c r="G13" s="225"/>
      <c r="H13" s="225"/>
      <c r="I13" s="225"/>
      <c r="J13" s="225"/>
      <c r="K13" s="225"/>
      <c r="L13" s="225"/>
      <c r="M13" s="225"/>
      <c r="N13" s="225"/>
      <c r="O13" s="225"/>
      <c r="P13" s="226"/>
      <c r="Q13" s="227"/>
      <c r="R13" s="226"/>
      <c r="S13" s="368"/>
      <c r="T13" s="368"/>
      <c r="U13" s="368"/>
      <c r="V13" s="368"/>
      <c r="W13" s="368"/>
      <c r="X13" s="368"/>
      <c r="Y13" s="368"/>
      <c r="Z13" s="368"/>
      <c r="AA13" s="368"/>
      <c r="AB13" s="368"/>
      <c r="AC13" s="368"/>
      <c r="AD13" s="369"/>
    </row>
    <row r="14" spans="1:30" s="123" customFormat="1" ht="21">
      <c r="A14" s="228" t="s">
        <v>114</v>
      </c>
      <c r="B14" s="229"/>
      <c r="C14" s="367"/>
      <c r="D14" s="225"/>
      <c r="E14" s="225"/>
      <c r="F14" s="225"/>
      <c r="G14" s="225"/>
      <c r="H14" s="225"/>
      <c r="I14" s="225"/>
      <c r="J14" s="225"/>
      <c r="K14" s="225"/>
      <c r="L14" s="225"/>
      <c r="M14" s="225"/>
      <c r="N14" s="225"/>
      <c r="O14" s="225"/>
      <c r="P14" s="226"/>
      <c r="Q14" s="227"/>
      <c r="R14" s="226"/>
      <c r="S14" s="368"/>
      <c r="T14" s="368"/>
      <c r="U14" s="368"/>
      <c r="V14" s="368"/>
      <c r="W14" s="368"/>
      <c r="X14" s="368"/>
      <c r="Y14" s="368"/>
      <c r="Z14" s="368"/>
      <c r="AA14" s="368"/>
      <c r="AB14" s="368"/>
      <c r="AC14" s="368"/>
      <c r="AD14" s="369"/>
    </row>
    <row r="15" spans="1:30">
      <c r="A15" s="135" t="str">
        <f>'6-Annual Budget'!A11</f>
        <v/>
      </c>
      <c r="B15" s="136" t="str">
        <f>'6-Annual Budget'!I11</f>
        <v/>
      </c>
      <c r="C15" s="359"/>
      <c r="D15" s="230" t="str">
        <f>IF($C15=$C$4,$B15/12,IF($C15=$C$5,$B15/4,IF($C15=$C$6,S15,"")))</f>
        <v/>
      </c>
      <c r="E15" s="230" t="str">
        <f>IF($C15=$C$4,$B15/12,IF($C15=$C$5,"",IF($C15=$C$6,T15,"")))</f>
        <v/>
      </c>
      <c r="F15" s="230" t="str">
        <f>IF($C15=$C$4,$B15/12,IF($C15=$C$5,"",IF($C15=$C$6,U15,"")))</f>
        <v/>
      </c>
      <c r="G15" s="230" t="str">
        <f t="shared" ref="G15:M15" si="2">IF($C15=$C$4,$B15/12,IF($C15=$C$5,$B15/4,IF($C15=$C$6,V15,"")))</f>
        <v/>
      </c>
      <c r="H15" s="230" t="str">
        <f>IF($C15=$C$4,$B15/12,IF($C15=$C$5,"",IF($C15=$C$6,W15,"")))</f>
        <v/>
      </c>
      <c r="I15" s="230" t="str">
        <f>IF($C15=$C$4,$B15/12,IF($C15=$C$5,"",IF($C15=$C$6,X15,"")))</f>
        <v/>
      </c>
      <c r="J15" s="230" t="str">
        <f t="shared" si="2"/>
        <v/>
      </c>
      <c r="K15" s="230" t="str">
        <f>IF($C15=$C$4,$B15/12,IF($C15=$C$5,"",IF($C15=$C$6,Z15,"")))</f>
        <v/>
      </c>
      <c r="L15" s="230" t="str">
        <f>IF($C15=$C$4,$B15/12,IF($C15=$C$5,"",IF($C15=$C$6,AA15,"")))</f>
        <v/>
      </c>
      <c r="M15" s="230" t="str">
        <f t="shared" si="2"/>
        <v/>
      </c>
      <c r="N15" s="230" t="str">
        <f>IF($C15=$C$4,$B15/12,IF($C15=$C$5,"",IF($C15=$C$6,AC15,"")))</f>
        <v/>
      </c>
      <c r="O15" s="230" t="str">
        <f>IF($C15=$C$4,$B15/12,IF($C15=$C$5,"",IF($C15=$C$6,AD15,"")))</f>
        <v/>
      </c>
      <c r="P15" s="133">
        <f>SUM(D15:O15)</f>
        <v>0</v>
      </c>
      <c r="Q15" s="231" t="str">
        <f>IFERROR(P15-B15,"")</f>
        <v/>
      </c>
      <c r="R15" s="117"/>
      <c r="S15" s="370"/>
      <c r="T15" s="370"/>
      <c r="U15" s="370"/>
      <c r="V15" s="370"/>
      <c r="W15" s="370"/>
      <c r="X15" s="370"/>
      <c r="Y15" s="370"/>
      <c r="Z15" s="370"/>
      <c r="AA15" s="370"/>
      <c r="AB15" s="370"/>
      <c r="AC15" s="370"/>
      <c r="AD15" s="371"/>
    </row>
    <row r="16" spans="1:30">
      <c r="A16" s="135" t="str">
        <f>'6-Annual Budget'!A12</f>
        <v/>
      </c>
      <c r="B16" s="136" t="str">
        <f>'6-Annual Budget'!I12</f>
        <v/>
      </c>
      <c r="C16" s="359"/>
      <c r="D16" s="230" t="str">
        <f t="shared" ref="D16:D80" si="3">IF($C16=$C$4,$B16/12,IF($C16=$C$5,$B16/4,IF($C16=$C$6,S16,"")))</f>
        <v/>
      </c>
      <c r="E16" s="230" t="str">
        <f t="shared" ref="E16:E80" si="4">IF($C16=$C$4,$B16/12,IF($C16=$C$5,"",IF($C16=$C$6,T16,"")))</f>
        <v/>
      </c>
      <c r="F16" s="230" t="str">
        <f t="shared" ref="F16:F80" si="5">IF($C16=$C$4,$B16/12,IF($C16=$C$5,"",IF($C16=$C$6,U16,"")))</f>
        <v/>
      </c>
      <c r="G16" s="230" t="str">
        <f t="shared" ref="G16:G80" si="6">IF($C16=$C$4,$B16/12,IF($C16=$C$5,$B16/4,IF($C16=$C$6,V16,"")))</f>
        <v/>
      </c>
      <c r="H16" s="230" t="str">
        <f t="shared" ref="H16:H80" si="7">IF($C16=$C$4,$B16/12,IF($C16=$C$5,"",IF($C16=$C$6,W16,"")))</f>
        <v/>
      </c>
      <c r="I16" s="230" t="str">
        <f t="shared" ref="I16:I80" si="8">IF($C16=$C$4,$B16/12,IF($C16=$C$5,"",IF($C16=$C$6,X16,"")))</f>
        <v/>
      </c>
      <c r="J16" s="230" t="str">
        <f t="shared" ref="J16:J80" si="9">IF($C16=$C$4,$B16/12,IF($C16=$C$5,$B16/4,IF($C16=$C$6,Y16,"")))</f>
        <v/>
      </c>
      <c r="K16" s="230" t="str">
        <f t="shared" ref="K16:K80" si="10">IF($C16=$C$4,$B16/12,IF($C16=$C$5,"",IF($C16=$C$6,Z16,"")))</f>
        <v/>
      </c>
      <c r="L16" s="230" t="str">
        <f t="shared" ref="L16:L80" si="11">IF($C16=$C$4,$B16/12,IF($C16=$C$5,"",IF($C16=$C$6,AA16,"")))</f>
        <v/>
      </c>
      <c r="M16" s="230" t="str">
        <f t="shared" ref="M16:M80" si="12">IF($C16=$C$4,$B16/12,IF($C16=$C$5,$B16/4,IF($C16=$C$6,AB16,"")))</f>
        <v/>
      </c>
      <c r="N16" s="230" t="str">
        <f t="shared" ref="N16:N80" si="13">IF($C16=$C$4,$B16/12,IF($C16=$C$5,"",IF($C16=$C$6,AC16,"")))</f>
        <v/>
      </c>
      <c r="O16" s="230" t="str">
        <f t="shared" ref="O16:O80" si="14">IF($C16=$C$4,$B16/12,IF($C16=$C$5,"",IF($C16=$C$6,AD16,"")))</f>
        <v/>
      </c>
      <c r="P16" s="133">
        <f t="shared" ref="P16:P80" si="15">SUM(D16:O16)</f>
        <v>0</v>
      </c>
      <c r="Q16" s="231" t="str">
        <f t="shared" ref="Q16:Q80" si="16">IFERROR(P16-B16,"")</f>
        <v/>
      </c>
      <c r="R16" s="117"/>
      <c r="S16" s="370"/>
      <c r="T16" s="370"/>
      <c r="U16" s="370"/>
      <c r="V16" s="370"/>
      <c r="W16" s="370"/>
      <c r="X16" s="370"/>
      <c r="Y16" s="370"/>
      <c r="Z16" s="370"/>
      <c r="AA16" s="370"/>
      <c r="AB16" s="370"/>
      <c r="AC16" s="370"/>
      <c r="AD16" s="371"/>
    </row>
    <row r="17" spans="1:30">
      <c r="A17" s="135" t="str">
        <f>'6-Annual Budget'!A13</f>
        <v/>
      </c>
      <c r="B17" s="136" t="str">
        <f>'6-Annual Budget'!I13</f>
        <v/>
      </c>
      <c r="C17" s="359"/>
      <c r="D17" s="230" t="str">
        <f t="shared" si="3"/>
        <v/>
      </c>
      <c r="E17" s="230" t="str">
        <f t="shared" si="4"/>
        <v/>
      </c>
      <c r="F17" s="230" t="str">
        <f t="shared" si="5"/>
        <v/>
      </c>
      <c r="G17" s="230" t="str">
        <f t="shared" si="6"/>
        <v/>
      </c>
      <c r="H17" s="230" t="str">
        <f t="shared" si="7"/>
        <v/>
      </c>
      <c r="I17" s="230" t="str">
        <f t="shared" si="8"/>
        <v/>
      </c>
      <c r="J17" s="230" t="str">
        <f t="shared" si="9"/>
        <v/>
      </c>
      <c r="K17" s="230" t="str">
        <f t="shared" si="10"/>
        <v/>
      </c>
      <c r="L17" s="230" t="str">
        <f t="shared" si="11"/>
        <v/>
      </c>
      <c r="M17" s="230" t="str">
        <f t="shared" si="12"/>
        <v/>
      </c>
      <c r="N17" s="230" t="str">
        <f t="shared" si="13"/>
        <v/>
      </c>
      <c r="O17" s="230" t="str">
        <f t="shared" si="14"/>
        <v/>
      </c>
      <c r="P17" s="133">
        <f t="shared" si="15"/>
        <v>0</v>
      </c>
      <c r="Q17" s="231" t="str">
        <f t="shared" si="16"/>
        <v/>
      </c>
      <c r="R17" s="117"/>
      <c r="S17" s="370"/>
      <c r="T17" s="370"/>
      <c r="U17" s="370"/>
      <c r="V17" s="370"/>
      <c r="W17" s="370"/>
      <c r="X17" s="370"/>
      <c r="Y17" s="370"/>
      <c r="Z17" s="370"/>
      <c r="AA17" s="370"/>
      <c r="AB17" s="370"/>
      <c r="AC17" s="370"/>
      <c r="AD17" s="371"/>
    </row>
    <row r="18" spans="1:30">
      <c r="A18" s="135" t="str">
        <f>'6-Annual Budget'!A14</f>
        <v/>
      </c>
      <c r="B18" s="136" t="str">
        <f>'6-Annual Budget'!I14</f>
        <v/>
      </c>
      <c r="C18" s="359"/>
      <c r="D18" s="230" t="str">
        <f t="shared" si="3"/>
        <v/>
      </c>
      <c r="E18" s="230" t="str">
        <f t="shared" si="4"/>
        <v/>
      </c>
      <c r="F18" s="230" t="str">
        <f t="shared" si="5"/>
        <v/>
      </c>
      <c r="G18" s="230" t="str">
        <f t="shared" si="6"/>
        <v/>
      </c>
      <c r="H18" s="230" t="str">
        <f t="shared" si="7"/>
        <v/>
      </c>
      <c r="I18" s="230" t="str">
        <f t="shared" si="8"/>
        <v/>
      </c>
      <c r="J18" s="230" t="str">
        <f t="shared" si="9"/>
        <v/>
      </c>
      <c r="K18" s="230" t="str">
        <f t="shared" si="10"/>
        <v/>
      </c>
      <c r="L18" s="230" t="str">
        <f t="shared" si="11"/>
        <v/>
      </c>
      <c r="M18" s="230" t="str">
        <f t="shared" si="12"/>
        <v/>
      </c>
      <c r="N18" s="230" t="str">
        <f t="shared" si="13"/>
        <v/>
      </c>
      <c r="O18" s="230" t="str">
        <f t="shared" si="14"/>
        <v/>
      </c>
      <c r="P18" s="133">
        <f t="shared" si="15"/>
        <v>0</v>
      </c>
      <c r="Q18" s="231" t="str">
        <f t="shared" si="16"/>
        <v/>
      </c>
      <c r="R18" s="117"/>
      <c r="S18" s="370"/>
      <c r="T18" s="370"/>
      <c r="U18" s="370"/>
      <c r="V18" s="370"/>
      <c r="W18" s="370"/>
      <c r="X18" s="370"/>
      <c r="Y18" s="370"/>
      <c r="Z18" s="370"/>
      <c r="AA18" s="370"/>
      <c r="AB18" s="370"/>
      <c r="AC18" s="370"/>
      <c r="AD18" s="371"/>
    </row>
    <row r="19" spans="1:30">
      <c r="A19" s="135" t="str">
        <f>'6-Annual Budget'!A15</f>
        <v/>
      </c>
      <c r="B19" s="136" t="str">
        <f>'6-Annual Budget'!I15</f>
        <v/>
      </c>
      <c r="C19" s="359"/>
      <c r="D19" s="230" t="str">
        <f t="shared" si="3"/>
        <v/>
      </c>
      <c r="E19" s="230" t="str">
        <f t="shared" si="4"/>
        <v/>
      </c>
      <c r="F19" s="230" t="str">
        <f t="shared" si="5"/>
        <v/>
      </c>
      <c r="G19" s="230" t="str">
        <f t="shared" si="6"/>
        <v/>
      </c>
      <c r="H19" s="230" t="str">
        <f t="shared" si="7"/>
        <v/>
      </c>
      <c r="I19" s="230" t="str">
        <f t="shared" si="8"/>
        <v/>
      </c>
      <c r="J19" s="230" t="str">
        <f t="shared" si="9"/>
        <v/>
      </c>
      <c r="K19" s="230" t="str">
        <f t="shared" si="10"/>
        <v/>
      </c>
      <c r="L19" s="230" t="str">
        <f t="shared" si="11"/>
        <v/>
      </c>
      <c r="M19" s="230" t="str">
        <f t="shared" si="12"/>
        <v/>
      </c>
      <c r="N19" s="230" t="str">
        <f t="shared" si="13"/>
        <v/>
      </c>
      <c r="O19" s="230" t="str">
        <f t="shared" si="14"/>
        <v/>
      </c>
      <c r="P19" s="133">
        <f t="shared" si="15"/>
        <v>0</v>
      </c>
      <c r="Q19" s="231" t="str">
        <f t="shared" si="16"/>
        <v/>
      </c>
      <c r="R19" s="117"/>
      <c r="S19" s="370"/>
      <c r="T19" s="370"/>
      <c r="U19" s="370"/>
      <c r="V19" s="370"/>
      <c r="W19" s="370"/>
      <c r="X19" s="370"/>
      <c r="Y19" s="370"/>
      <c r="Z19" s="370"/>
      <c r="AA19" s="370"/>
      <c r="AB19" s="370"/>
      <c r="AC19" s="370"/>
      <c r="AD19" s="371"/>
    </row>
    <row r="20" spans="1:30">
      <c r="A20" s="135" t="str">
        <f>'6-Annual Budget'!A16</f>
        <v/>
      </c>
      <c r="B20" s="136" t="str">
        <f>'6-Annual Budget'!I16</f>
        <v/>
      </c>
      <c r="C20" s="359"/>
      <c r="D20" s="230" t="str">
        <f t="shared" si="3"/>
        <v/>
      </c>
      <c r="E20" s="230" t="str">
        <f t="shared" si="4"/>
        <v/>
      </c>
      <c r="F20" s="230" t="str">
        <f t="shared" si="5"/>
        <v/>
      </c>
      <c r="G20" s="230" t="str">
        <f t="shared" si="6"/>
        <v/>
      </c>
      <c r="H20" s="230" t="str">
        <f t="shared" si="7"/>
        <v/>
      </c>
      <c r="I20" s="230" t="str">
        <f t="shared" si="8"/>
        <v/>
      </c>
      <c r="J20" s="230" t="str">
        <f t="shared" si="9"/>
        <v/>
      </c>
      <c r="K20" s="230" t="str">
        <f t="shared" si="10"/>
        <v/>
      </c>
      <c r="L20" s="230" t="str">
        <f t="shared" si="11"/>
        <v/>
      </c>
      <c r="M20" s="230" t="str">
        <f t="shared" si="12"/>
        <v/>
      </c>
      <c r="N20" s="230" t="str">
        <f t="shared" si="13"/>
        <v/>
      </c>
      <c r="O20" s="230" t="str">
        <f t="shared" si="14"/>
        <v/>
      </c>
      <c r="P20" s="133">
        <f t="shared" si="15"/>
        <v>0</v>
      </c>
      <c r="Q20" s="231" t="str">
        <f t="shared" si="16"/>
        <v/>
      </c>
      <c r="R20" s="117"/>
      <c r="S20" s="370"/>
      <c r="T20" s="370"/>
      <c r="U20" s="370"/>
      <c r="V20" s="370"/>
      <c r="W20" s="370"/>
      <c r="X20" s="370"/>
      <c r="Y20" s="370"/>
      <c r="Z20" s="370"/>
      <c r="AA20" s="370"/>
      <c r="AB20" s="370"/>
      <c r="AC20" s="370"/>
      <c r="AD20" s="371"/>
    </row>
    <row r="21" spans="1:30">
      <c r="A21" s="135" t="str">
        <f>'6-Annual Budget'!A17</f>
        <v/>
      </c>
      <c r="B21" s="136" t="str">
        <f>'6-Annual Budget'!I17</f>
        <v/>
      </c>
      <c r="C21" s="359"/>
      <c r="D21" s="230" t="str">
        <f t="shared" si="3"/>
        <v/>
      </c>
      <c r="E21" s="230" t="str">
        <f t="shared" si="4"/>
        <v/>
      </c>
      <c r="F21" s="230" t="str">
        <f t="shared" si="5"/>
        <v/>
      </c>
      <c r="G21" s="230" t="str">
        <f t="shared" si="6"/>
        <v/>
      </c>
      <c r="H21" s="230" t="str">
        <f t="shared" si="7"/>
        <v/>
      </c>
      <c r="I21" s="230" t="str">
        <f t="shared" si="8"/>
        <v/>
      </c>
      <c r="J21" s="230" t="str">
        <f t="shared" si="9"/>
        <v/>
      </c>
      <c r="K21" s="230" t="str">
        <f t="shared" si="10"/>
        <v/>
      </c>
      <c r="L21" s="230" t="str">
        <f t="shared" si="11"/>
        <v/>
      </c>
      <c r="M21" s="230" t="str">
        <f t="shared" si="12"/>
        <v/>
      </c>
      <c r="N21" s="230" t="str">
        <f t="shared" si="13"/>
        <v/>
      </c>
      <c r="O21" s="230" t="str">
        <f t="shared" si="14"/>
        <v/>
      </c>
      <c r="P21" s="133">
        <f t="shared" si="15"/>
        <v>0</v>
      </c>
      <c r="Q21" s="231" t="str">
        <f t="shared" si="16"/>
        <v/>
      </c>
      <c r="R21" s="117"/>
      <c r="S21" s="370"/>
      <c r="T21" s="370"/>
      <c r="U21" s="370"/>
      <c r="V21" s="370"/>
      <c r="W21" s="370"/>
      <c r="X21" s="370"/>
      <c r="Y21" s="370"/>
      <c r="Z21" s="370"/>
      <c r="AA21" s="370"/>
      <c r="AB21" s="370"/>
      <c r="AC21" s="370"/>
      <c r="AD21" s="371"/>
    </row>
    <row r="22" spans="1:30">
      <c r="A22" s="135" t="str">
        <f>'6-Annual Budget'!A18</f>
        <v/>
      </c>
      <c r="B22" s="136" t="str">
        <f>'6-Annual Budget'!I18</f>
        <v/>
      </c>
      <c r="C22" s="359"/>
      <c r="D22" s="230" t="str">
        <f t="shared" si="3"/>
        <v/>
      </c>
      <c r="E22" s="230" t="str">
        <f t="shared" si="4"/>
        <v/>
      </c>
      <c r="F22" s="230" t="str">
        <f t="shared" si="5"/>
        <v/>
      </c>
      <c r="G22" s="230" t="str">
        <f t="shared" si="6"/>
        <v/>
      </c>
      <c r="H22" s="230" t="str">
        <f t="shared" si="7"/>
        <v/>
      </c>
      <c r="I22" s="230" t="str">
        <f t="shared" si="8"/>
        <v/>
      </c>
      <c r="J22" s="230" t="str">
        <f t="shared" si="9"/>
        <v/>
      </c>
      <c r="K22" s="230" t="str">
        <f t="shared" si="10"/>
        <v/>
      </c>
      <c r="L22" s="230" t="str">
        <f t="shared" si="11"/>
        <v/>
      </c>
      <c r="M22" s="230" t="str">
        <f t="shared" si="12"/>
        <v/>
      </c>
      <c r="N22" s="230" t="str">
        <f t="shared" si="13"/>
        <v/>
      </c>
      <c r="O22" s="230" t="str">
        <f t="shared" si="14"/>
        <v/>
      </c>
      <c r="P22" s="133">
        <f t="shared" si="15"/>
        <v>0</v>
      </c>
      <c r="Q22" s="231" t="str">
        <f t="shared" si="16"/>
        <v/>
      </c>
      <c r="R22" s="117"/>
      <c r="S22" s="370"/>
      <c r="T22" s="370"/>
      <c r="U22" s="370"/>
      <c r="V22" s="370"/>
      <c r="W22" s="370"/>
      <c r="X22" s="370"/>
      <c r="Y22" s="370"/>
      <c r="Z22" s="370"/>
      <c r="AA22" s="370"/>
      <c r="AB22" s="370"/>
      <c r="AC22" s="370"/>
      <c r="AD22" s="371"/>
    </row>
    <row r="23" spans="1:30">
      <c r="A23" s="135" t="str">
        <f>'6-Annual Budget'!A19</f>
        <v/>
      </c>
      <c r="B23" s="136" t="str">
        <f>'6-Annual Budget'!I19</f>
        <v/>
      </c>
      <c r="C23" s="359"/>
      <c r="D23" s="230" t="str">
        <f t="shared" si="3"/>
        <v/>
      </c>
      <c r="E23" s="230" t="str">
        <f t="shared" si="4"/>
        <v/>
      </c>
      <c r="F23" s="230" t="str">
        <f t="shared" si="5"/>
        <v/>
      </c>
      <c r="G23" s="230" t="str">
        <f t="shared" si="6"/>
        <v/>
      </c>
      <c r="H23" s="230" t="str">
        <f t="shared" si="7"/>
        <v/>
      </c>
      <c r="I23" s="230" t="str">
        <f t="shared" si="8"/>
        <v/>
      </c>
      <c r="J23" s="230" t="str">
        <f t="shared" si="9"/>
        <v/>
      </c>
      <c r="K23" s="230" t="str">
        <f t="shared" si="10"/>
        <v/>
      </c>
      <c r="L23" s="230" t="str">
        <f t="shared" si="11"/>
        <v/>
      </c>
      <c r="M23" s="230" t="str">
        <f t="shared" si="12"/>
        <v/>
      </c>
      <c r="N23" s="230" t="str">
        <f t="shared" si="13"/>
        <v/>
      </c>
      <c r="O23" s="230" t="str">
        <f t="shared" si="14"/>
        <v/>
      </c>
      <c r="P23" s="133">
        <f t="shared" si="15"/>
        <v>0</v>
      </c>
      <c r="Q23" s="231" t="str">
        <f t="shared" si="16"/>
        <v/>
      </c>
      <c r="R23" s="117"/>
      <c r="S23" s="370"/>
      <c r="T23" s="370"/>
      <c r="U23" s="370"/>
      <c r="V23" s="370"/>
      <c r="W23" s="370"/>
      <c r="X23" s="370"/>
      <c r="Y23" s="370"/>
      <c r="Z23" s="370"/>
      <c r="AA23" s="370"/>
      <c r="AB23" s="370"/>
      <c r="AC23" s="370"/>
      <c r="AD23" s="371"/>
    </row>
    <row r="24" spans="1:30">
      <c r="A24" s="135" t="str">
        <f>'6-Annual Budget'!A20</f>
        <v/>
      </c>
      <c r="B24" s="136" t="str">
        <f>'6-Annual Budget'!I20</f>
        <v/>
      </c>
      <c r="C24" s="359"/>
      <c r="D24" s="230" t="str">
        <f t="shared" si="3"/>
        <v/>
      </c>
      <c r="E24" s="230" t="str">
        <f t="shared" si="4"/>
        <v/>
      </c>
      <c r="F24" s="230" t="str">
        <f t="shared" si="5"/>
        <v/>
      </c>
      <c r="G24" s="230" t="str">
        <f t="shared" si="6"/>
        <v/>
      </c>
      <c r="H24" s="230" t="str">
        <f t="shared" si="7"/>
        <v/>
      </c>
      <c r="I24" s="230" t="str">
        <f t="shared" si="8"/>
        <v/>
      </c>
      <c r="J24" s="230" t="str">
        <f t="shared" si="9"/>
        <v/>
      </c>
      <c r="K24" s="230" t="str">
        <f t="shared" si="10"/>
        <v/>
      </c>
      <c r="L24" s="230" t="str">
        <f t="shared" si="11"/>
        <v/>
      </c>
      <c r="M24" s="230" t="str">
        <f t="shared" si="12"/>
        <v/>
      </c>
      <c r="N24" s="230" t="str">
        <f t="shared" si="13"/>
        <v/>
      </c>
      <c r="O24" s="230" t="str">
        <f t="shared" si="14"/>
        <v/>
      </c>
      <c r="P24" s="133">
        <f t="shared" si="15"/>
        <v>0</v>
      </c>
      <c r="Q24" s="231" t="str">
        <f t="shared" si="16"/>
        <v/>
      </c>
      <c r="R24" s="117"/>
      <c r="S24" s="370"/>
      <c r="T24" s="370"/>
      <c r="U24" s="370"/>
      <c r="V24" s="370"/>
      <c r="W24" s="370"/>
      <c r="X24" s="370"/>
      <c r="Y24" s="370"/>
      <c r="Z24" s="370"/>
      <c r="AA24" s="370"/>
      <c r="AB24" s="370"/>
      <c r="AC24" s="370"/>
      <c r="AD24" s="371"/>
    </row>
    <row r="25" spans="1:30">
      <c r="A25" s="135" t="str">
        <f>'6-Annual Budget'!A21</f>
        <v/>
      </c>
      <c r="B25" s="136" t="str">
        <f>'6-Annual Budget'!I21</f>
        <v/>
      </c>
      <c r="C25" s="359"/>
      <c r="D25" s="230" t="str">
        <f t="shared" si="3"/>
        <v/>
      </c>
      <c r="E25" s="230" t="str">
        <f t="shared" si="4"/>
        <v/>
      </c>
      <c r="F25" s="230" t="str">
        <f t="shared" si="5"/>
        <v/>
      </c>
      <c r="G25" s="230" t="str">
        <f t="shared" si="6"/>
        <v/>
      </c>
      <c r="H25" s="230" t="str">
        <f t="shared" si="7"/>
        <v/>
      </c>
      <c r="I25" s="230" t="str">
        <f t="shared" si="8"/>
        <v/>
      </c>
      <c r="J25" s="230" t="str">
        <f t="shared" si="9"/>
        <v/>
      </c>
      <c r="K25" s="230" t="str">
        <f t="shared" si="10"/>
        <v/>
      </c>
      <c r="L25" s="230" t="str">
        <f t="shared" si="11"/>
        <v/>
      </c>
      <c r="M25" s="230" t="str">
        <f t="shared" si="12"/>
        <v/>
      </c>
      <c r="N25" s="230" t="str">
        <f t="shared" si="13"/>
        <v/>
      </c>
      <c r="O25" s="230" t="str">
        <f t="shared" si="14"/>
        <v/>
      </c>
      <c r="P25" s="133">
        <f t="shared" si="15"/>
        <v>0</v>
      </c>
      <c r="Q25" s="231" t="str">
        <f t="shared" si="16"/>
        <v/>
      </c>
      <c r="R25" s="117"/>
      <c r="S25" s="370"/>
      <c r="T25" s="370"/>
      <c r="U25" s="370"/>
      <c r="V25" s="370"/>
      <c r="W25" s="370"/>
      <c r="X25" s="370"/>
      <c r="Y25" s="370"/>
      <c r="Z25" s="370"/>
      <c r="AA25" s="370"/>
      <c r="AB25" s="370"/>
      <c r="AC25" s="370"/>
      <c r="AD25" s="371"/>
    </row>
    <row r="26" spans="1:30">
      <c r="A26" s="135" t="str">
        <f>'6-Annual Budget'!A22</f>
        <v/>
      </c>
      <c r="B26" s="136" t="str">
        <f>'6-Annual Budget'!I22</f>
        <v/>
      </c>
      <c r="C26" s="359"/>
      <c r="D26" s="230" t="str">
        <f t="shared" si="3"/>
        <v/>
      </c>
      <c r="E26" s="230" t="str">
        <f t="shared" si="4"/>
        <v/>
      </c>
      <c r="F26" s="230" t="str">
        <f t="shared" si="5"/>
        <v/>
      </c>
      <c r="G26" s="230" t="str">
        <f t="shared" si="6"/>
        <v/>
      </c>
      <c r="H26" s="230" t="str">
        <f t="shared" si="7"/>
        <v/>
      </c>
      <c r="I26" s="230" t="str">
        <f t="shared" si="8"/>
        <v/>
      </c>
      <c r="J26" s="230" t="str">
        <f t="shared" si="9"/>
        <v/>
      </c>
      <c r="K26" s="230" t="str">
        <f t="shared" si="10"/>
        <v/>
      </c>
      <c r="L26" s="230" t="str">
        <f t="shared" si="11"/>
        <v/>
      </c>
      <c r="M26" s="230" t="str">
        <f t="shared" si="12"/>
        <v/>
      </c>
      <c r="N26" s="230" t="str">
        <f t="shared" si="13"/>
        <v/>
      </c>
      <c r="O26" s="230" t="str">
        <f t="shared" si="14"/>
        <v/>
      </c>
      <c r="P26" s="133">
        <f t="shared" si="15"/>
        <v>0</v>
      </c>
      <c r="Q26" s="231" t="str">
        <f t="shared" si="16"/>
        <v/>
      </c>
      <c r="R26" s="117"/>
      <c r="S26" s="370"/>
      <c r="T26" s="370"/>
      <c r="U26" s="370"/>
      <c r="V26" s="370"/>
      <c r="W26" s="370"/>
      <c r="X26" s="370"/>
      <c r="Y26" s="370"/>
      <c r="Z26" s="370"/>
      <c r="AA26" s="370"/>
      <c r="AB26" s="370"/>
      <c r="AC26" s="370"/>
      <c r="AD26" s="371"/>
    </row>
    <row r="27" spans="1:30">
      <c r="A27" s="135" t="str">
        <f>'6-Annual Budget'!A23</f>
        <v/>
      </c>
      <c r="B27" s="136" t="str">
        <f>'6-Annual Budget'!I23</f>
        <v/>
      </c>
      <c r="C27" s="359"/>
      <c r="D27" s="230" t="str">
        <f t="shared" si="3"/>
        <v/>
      </c>
      <c r="E27" s="230" t="str">
        <f t="shared" si="4"/>
        <v/>
      </c>
      <c r="F27" s="230" t="str">
        <f t="shared" si="5"/>
        <v/>
      </c>
      <c r="G27" s="230" t="str">
        <f t="shared" si="6"/>
        <v/>
      </c>
      <c r="H27" s="230" t="str">
        <f t="shared" si="7"/>
        <v/>
      </c>
      <c r="I27" s="230" t="str">
        <f t="shared" si="8"/>
        <v/>
      </c>
      <c r="J27" s="230" t="str">
        <f t="shared" si="9"/>
        <v/>
      </c>
      <c r="K27" s="230" t="str">
        <f t="shared" si="10"/>
        <v/>
      </c>
      <c r="L27" s="230" t="str">
        <f t="shared" si="11"/>
        <v/>
      </c>
      <c r="M27" s="230" t="str">
        <f t="shared" si="12"/>
        <v/>
      </c>
      <c r="N27" s="230" t="str">
        <f t="shared" si="13"/>
        <v/>
      </c>
      <c r="O27" s="230" t="str">
        <f t="shared" si="14"/>
        <v/>
      </c>
      <c r="P27" s="133">
        <f t="shared" si="15"/>
        <v>0</v>
      </c>
      <c r="Q27" s="231" t="str">
        <f t="shared" si="16"/>
        <v/>
      </c>
      <c r="R27" s="117"/>
      <c r="S27" s="370"/>
      <c r="T27" s="370"/>
      <c r="U27" s="370"/>
      <c r="V27" s="370"/>
      <c r="W27" s="370"/>
      <c r="X27" s="370"/>
      <c r="Y27" s="370"/>
      <c r="Z27" s="370"/>
      <c r="AA27" s="370"/>
      <c r="AB27" s="370"/>
      <c r="AC27" s="370"/>
      <c r="AD27" s="371"/>
    </row>
    <row r="28" spans="1:30">
      <c r="A28" s="135" t="str">
        <f>'6-Annual Budget'!A24</f>
        <v/>
      </c>
      <c r="B28" s="136" t="str">
        <f>'6-Annual Budget'!I24</f>
        <v/>
      </c>
      <c r="C28" s="359"/>
      <c r="D28" s="230" t="str">
        <f t="shared" si="3"/>
        <v/>
      </c>
      <c r="E28" s="230" t="str">
        <f t="shared" si="4"/>
        <v/>
      </c>
      <c r="F28" s="230" t="str">
        <f t="shared" si="5"/>
        <v/>
      </c>
      <c r="G28" s="230" t="str">
        <f t="shared" si="6"/>
        <v/>
      </c>
      <c r="H28" s="230" t="str">
        <f t="shared" si="7"/>
        <v/>
      </c>
      <c r="I28" s="230" t="str">
        <f t="shared" si="8"/>
        <v/>
      </c>
      <c r="J28" s="230" t="str">
        <f t="shared" si="9"/>
        <v/>
      </c>
      <c r="K28" s="230" t="str">
        <f t="shared" si="10"/>
        <v/>
      </c>
      <c r="L28" s="230" t="str">
        <f t="shared" si="11"/>
        <v/>
      </c>
      <c r="M28" s="230" t="str">
        <f t="shared" si="12"/>
        <v/>
      </c>
      <c r="N28" s="230" t="str">
        <f t="shared" si="13"/>
        <v/>
      </c>
      <c r="O28" s="230" t="str">
        <f t="shared" si="14"/>
        <v/>
      </c>
      <c r="P28" s="133">
        <f t="shared" si="15"/>
        <v>0</v>
      </c>
      <c r="Q28" s="231" t="str">
        <f t="shared" si="16"/>
        <v/>
      </c>
      <c r="R28" s="117"/>
      <c r="S28" s="370"/>
      <c r="T28" s="370"/>
      <c r="U28" s="370"/>
      <c r="V28" s="370"/>
      <c r="W28" s="370"/>
      <c r="X28" s="370"/>
      <c r="Y28" s="370"/>
      <c r="Z28" s="370"/>
      <c r="AA28" s="370"/>
      <c r="AB28" s="370"/>
      <c r="AC28" s="370"/>
      <c r="AD28" s="371"/>
    </row>
    <row r="29" spans="1:30">
      <c r="A29" s="135" t="str">
        <f>'6-Annual Budget'!A25</f>
        <v/>
      </c>
      <c r="B29" s="136" t="str">
        <f>'6-Annual Budget'!I25</f>
        <v/>
      </c>
      <c r="C29" s="359"/>
      <c r="D29" s="230" t="str">
        <f t="shared" si="3"/>
        <v/>
      </c>
      <c r="E29" s="230" t="str">
        <f t="shared" si="4"/>
        <v/>
      </c>
      <c r="F29" s="230" t="str">
        <f t="shared" si="5"/>
        <v/>
      </c>
      <c r="G29" s="230" t="str">
        <f t="shared" si="6"/>
        <v/>
      </c>
      <c r="H29" s="230" t="str">
        <f t="shared" si="7"/>
        <v/>
      </c>
      <c r="I29" s="230" t="str">
        <f t="shared" si="8"/>
        <v/>
      </c>
      <c r="J29" s="230" t="str">
        <f t="shared" si="9"/>
        <v/>
      </c>
      <c r="K29" s="230" t="str">
        <f t="shared" si="10"/>
        <v/>
      </c>
      <c r="L29" s="230" t="str">
        <f t="shared" si="11"/>
        <v/>
      </c>
      <c r="M29" s="230" t="str">
        <f t="shared" si="12"/>
        <v/>
      </c>
      <c r="N29" s="230" t="str">
        <f t="shared" si="13"/>
        <v/>
      </c>
      <c r="O29" s="230" t="str">
        <f t="shared" si="14"/>
        <v/>
      </c>
      <c r="P29" s="133">
        <f t="shared" si="15"/>
        <v>0</v>
      </c>
      <c r="Q29" s="231" t="str">
        <f t="shared" si="16"/>
        <v/>
      </c>
      <c r="R29" s="117"/>
      <c r="S29" s="370"/>
      <c r="T29" s="370"/>
      <c r="U29" s="370"/>
      <c r="V29" s="370"/>
      <c r="W29" s="370"/>
      <c r="X29" s="370"/>
      <c r="Y29" s="370"/>
      <c r="Z29" s="370"/>
      <c r="AA29" s="370"/>
      <c r="AB29" s="370"/>
      <c r="AC29" s="370"/>
      <c r="AD29" s="371"/>
    </row>
    <row r="30" spans="1:30">
      <c r="A30" s="135" t="str">
        <f>'6-Annual Budget'!A26</f>
        <v/>
      </c>
      <c r="B30" s="136" t="str">
        <f>'6-Annual Budget'!I26</f>
        <v/>
      </c>
      <c r="C30" s="359"/>
      <c r="D30" s="230" t="str">
        <f t="shared" si="3"/>
        <v/>
      </c>
      <c r="E30" s="230" t="str">
        <f t="shared" si="4"/>
        <v/>
      </c>
      <c r="F30" s="230" t="str">
        <f t="shared" si="5"/>
        <v/>
      </c>
      <c r="G30" s="230" t="str">
        <f t="shared" si="6"/>
        <v/>
      </c>
      <c r="H30" s="230" t="str">
        <f t="shared" si="7"/>
        <v/>
      </c>
      <c r="I30" s="230" t="str">
        <f t="shared" si="8"/>
        <v/>
      </c>
      <c r="J30" s="230" t="str">
        <f t="shared" si="9"/>
        <v/>
      </c>
      <c r="K30" s="230" t="str">
        <f t="shared" si="10"/>
        <v/>
      </c>
      <c r="L30" s="230" t="str">
        <f t="shared" si="11"/>
        <v/>
      </c>
      <c r="M30" s="230" t="str">
        <f t="shared" si="12"/>
        <v/>
      </c>
      <c r="N30" s="230" t="str">
        <f t="shared" si="13"/>
        <v/>
      </c>
      <c r="O30" s="230" t="str">
        <f t="shared" si="14"/>
        <v/>
      </c>
      <c r="P30" s="133">
        <f t="shared" si="15"/>
        <v>0</v>
      </c>
      <c r="Q30" s="231" t="str">
        <f t="shared" si="16"/>
        <v/>
      </c>
      <c r="R30" s="117"/>
      <c r="S30" s="370"/>
      <c r="T30" s="370"/>
      <c r="U30" s="370"/>
      <c r="V30" s="370"/>
      <c r="W30" s="370"/>
      <c r="X30" s="370"/>
      <c r="Y30" s="370"/>
      <c r="Z30" s="370"/>
      <c r="AA30" s="370"/>
      <c r="AB30" s="370"/>
      <c r="AC30" s="370"/>
      <c r="AD30" s="371"/>
    </row>
    <row r="31" spans="1:30">
      <c r="A31" s="135" t="str">
        <f>'6-Annual Budget'!A27</f>
        <v/>
      </c>
      <c r="B31" s="136" t="str">
        <f>'6-Annual Budget'!I27</f>
        <v/>
      </c>
      <c r="C31" s="359"/>
      <c r="D31" s="230" t="str">
        <f t="shared" si="3"/>
        <v/>
      </c>
      <c r="E31" s="230" t="str">
        <f t="shared" si="4"/>
        <v/>
      </c>
      <c r="F31" s="230" t="str">
        <f t="shared" si="5"/>
        <v/>
      </c>
      <c r="G31" s="230" t="str">
        <f t="shared" si="6"/>
        <v/>
      </c>
      <c r="H31" s="230" t="str">
        <f t="shared" si="7"/>
        <v/>
      </c>
      <c r="I31" s="230" t="str">
        <f t="shared" si="8"/>
        <v/>
      </c>
      <c r="J31" s="230" t="str">
        <f t="shared" si="9"/>
        <v/>
      </c>
      <c r="K31" s="230" t="str">
        <f t="shared" si="10"/>
        <v/>
      </c>
      <c r="L31" s="230" t="str">
        <f t="shared" si="11"/>
        <v/>
      </c>
      <c r="M31" s="230" t="str">
        <f t="shared" si="12"/>
        <v/>
      </c>
      <c r="N31" s="230" t="str">
        <f t="shared" si="13"/>
        <v/>
      </c>
      <c r="O31" s="230" t="str">
        <f t="shared" si="14"/>
        <v/>
      </c>
      <c r="P31" s="133">
        <f t="shared" si="15"/>
        <v>0</v>
      </c>
      <c r="Q31" s="231" t="str">
        <f t="shared" si="16"/>
        <v/>
      </c>
      <c r="R31" s="117"/>
      <c r="S31" s="370"/>
      <c r="T31" s="370"/>
      <c r="U31" s="370"/>
      <c r="V31" s="370"/>
      <c r="W31" s="370"/>
      <c r="X31" s="370"/>
      <c r="Y31" s="370"/>
      <c r="Z31" s="370"/>
      <c r="AA31" s="370"/>
      <c r="AB31" s="370"/>
      <c r="AC31" s="370"/>
      <c r="AD31" s="371"/>
    </row>
    <row r="32" spans="1:30">
      <c r="A32" s="135" t="str">
        <f>'6-Annual Budget'!A28</f>
        <v/>
      </c>
      <c r="B32" s="136" t="str">
        <f>'6-Annual Budget'!I28</f>
        <v/>
      </c>
      <c r="C32" s="359"/>
      <c r="D32" s="230" t="str">
        <f t="shared" si="3"/>
        <v/>
      </c>
      <c r="E32" s="230" t="str">
        <f t="shared" si="4"/>
        <v/>
      </c>
      <c r="F32" s="230" t="str">
        <f t="shared" si="5"/>
        <v/>
      </c>
      <c r="G32" s="230" t="str">
        <f t="shared" si="6"/>
        <v/>
      </c>
      <c r="H32" s="230" t="str">
        <f t="shared" si="7"/>
        <v/>
      </c>
      <c r="I32" s="230" t="str">
        <f t="shared" si="8"/>
        <v/>
      </c>
      <c r="J32" s="230" t="str">
        <f t="shared" si="9"/>
        <v/>
      </c>
      <c r="K32" s="230" t="str">
        <f t="shared" si="10"/>
        <v/>
      </c>
      <c r="L32" s="230" t="str">
        <f t="shared" si="11"/>
        <v/>
      </c>
      <c r="M32" s="230" t="str">
        <f t="shared" si="12"/>
        <v/>
      </c>
      <c r="N32" s="230" t="str">
        <f t="shared" si="13"/>
        <v/>
      </c>
      <c r="O32" s="230" t="str">
        <f t="shared" si="14"/>
        <v/>
      </c>
      <c r="P32" s="133">
        <f t="shared" si="15"/>
        <v>0</v>
      </c>
      <c r="Q32" s="231" t="str">
        <f t="shared" si="16"/>
        <v/>
      </c>
      <c r="R32" s="117"/>
      <c r="S32" s="370"/>
      <c r="T32" s="370"/>
      <c r="U32" s="370"/>
      <c r="V32" s="370"/>
      <c r="W32" s="370"/>
      <c r="X32" s="370"/>
      <c r="Y32" s="370"/>
      <c r="Z32" s="370"/>
      <c r="AA32" s="370"/>
      <c r="AB32" s="370"/>
      <c r="AC32" s="370"/>
      <c r="AD32" s="371"/>
    </row>
    <row r="33" spans="1:30">
      <c r="A33" s="135" t="str">
        <f>'6-Annual Budget'!A29</f>
        <v/>
      </c>
      <c r="B33" s="136" t="str">
        <f>'6-Annual Budget'!I29</f>
        <v/>
      </c>
      <c r="C33" s="359"/>
      <c r="D33" s="230" t="str">
        <f t="shared" si="3"/>
        <v/>
      </c>
      <c r="E33" s="230" t="str">
        <f t="shared" si="4"/>
        <v/>
      </c>
      <c r="F33" s="230" t="str">
        <f t="shared" si="5"/>
        <v/>
      </c>
      <c r="G33" s="230" t="str">
        <f t="shared" si="6"/>
        <v/>
      </c>
      <c r="H33" s="230" t="str">
        <f t="shared" si="7"/>
        <v/>
      </c>
      <c r="I33" s="230" t="str">
        <f t="shared" si="8"/>
        <v/>
      </c>
      <c r="J33" s="230" t="str">
        <f t="shared" si="9"/>
        <v/>
      </c>
      <c r="K33" s="230" t="str">
        <f t="shared" si="10"/>
        <v/>
      </c>
      <c r="L33" s="230" t="str">
        <f t="shared" si="11"/>
        <v/>
      </c>
      <c r="M33" s="230" t="str">
        <f t="shared" si="12"/>
        <v/>
      </c>
      <c r="N33" s="230" t="str">
        <f t="shared" si="13"/>
        <v/>
      </c>
      <c r="O33" s="230" t="str">
        <f t="shared" si="14"/>
        <v/>
      </c>
      <c r="P33" s="133">
        <f t="shared" si="15"/>
        <v>0</v>
      </c>
      <c r="Q33" s="231" t="str">
        <f t="shared" si="16"/>
        <v/>
      </c>
      <c r="R33" s="117"/>
      <c r="S33" s="370"/>
      <c r="T33" s="370"/>
      <c r="U33" s="370"/>
      <c r="V33" s="370"/>
      <c r="W33" s="370"/>
      <c r="X33" s="370"/>
      <c r="Y33" s="370"/>
      <c r="Z33" s="370"/>
      <c r="AA33" s="370"/>
      <c r="AB33" s="370"/>
      <c r="AC33" s="370"/>
      <c r="AD33" s="371"/>
    </row>
    <row r="34" spans="1:30">
      <c r="A34" s="135" t="str">
        <f>'6-Annual Budget'!A30</f>
        <v/>
      </c>
      <c r="B34" s="136" t="str">
        <f>'6-Annual Budget'!I30</f>
        <v/>
      </c>
      <c r="C34" s="359"/>
      <c r="D34" s="230" t="str">
        <f t="shared" si="3"/>
        <v/>
      </c>
      <c r="E34" s="230" t="str">
        <f t="shared" si="4"/>
        <v/>
      </c>
      <c r="F34" s="230" t="str">
        <f t="shared" si="5"/>
        <v/>
      </c>
      <c r="G34" s="230" t="str">
        <f t="shared" si="6"/>
        <v/>
      </c>
      <c r="H34" s="230" t="str">
        <f t="shared" si="7"/>
        <v/>
      </c>
      <c r="I34" s="230" t="str">
        <f t="shared" si="8"/>
        <v/>
      </c>
      <c r="J34" s="230" t="str">
        <f t="shared" si="9"/>
        <v/>
      </c>
      <c r="K34" s="230" t="str">
        <f t="shared" si="10"/>
        <v/>
      </c>
      <c r="L34" s="230" t="str">
        <f t="shared" si="11"/>
        <v/>
      </c>
      <c r="M34" s="230" t="str">
        <f t="shared" si="12"/>
        <v/>
      </c>
      <c r="N34" s="230" t="str">
        <f t="shared" si="13"/>
        <v/>
      </c>
      <c r="O34" s="230" t="str">
        <f t="shared" si="14"/>
        <v/>
      </c>
      <c r="P34" s="133">
        <f t="shared" si="15"/>
        <v>0</v>
      </c>
      <c r="Q34" s="231" t="str">
        <f t="shared" si="16"/>
        <v/>
      </c>
      <c r="R34" s="117"/>
      <c r="S34" s="370"/>
      <c r="T34" s="370"/>
      <c r="U34" s="370"/>
      <c r="V34" s="370"/>
      <c r="W34" s="370"/>
      <c r="X34" s="370"/>
      <c r="Y34" s="370"/>
      <c r="Z34" s="370"/>
      <c r="AA34" s="370"/>
      <c r="AB34" s="370"/>
      <c r="AC34" s="370"/>
      <c r="AD34" s="371"/>
    </row>
    <row r="35" spans="1:30" s="208" customFormat="1">
      <c r="A35" s="232" t="str">
        <f>'6-Annual Budget'!A31</f>
        <v>TOTAL EARNED REVENUE</v>
      </c>
      <c r="B35" s="233">
        <f>'6-Annual Budget'!I31</f>
        <v>0</v>
      </c>
      <c r="C35" s="360"/>
      <c r="D35" s="235">
        <f>SUM(D15:D34)</f>
        <v>0</v>
      </c>
      <c r="E35" s="235">
        <f t="shared" ref="E35:O35" si="17">SUM(E15:E34)</f>
        <v>0</v>
      </c>
      <c r="F35" s="235">
        <f t="shared" si="17"/>
        <v>0</v>
      </c>
      <c r="G35" s="235">
        <f t="shared" si="17"/>
        <v>0</v>
      </c>
      <c r="H35" s="235">
        <f t="shared" si="17"/>
        <v>0</v>
      </c>
      <c r="I35" s="235">
        <f t="shared" si="17"/>
        <v>0</v>
      </c>
      <c r="J35" s="235">
        <f t="shared" si="17"/>
        <v>0</v>
      </c>
      <c r="K35" s="235">
        <f t="shared" si="17"/>
        <v>0</v>
      </c>
      <c r="L35" s="235">
        <f t="shared" si="17"/>
        <v>0</v>
      </c>
      <c r="M35" s="235">
        <f t="shared" si="17"/>
        <v>0</v>
      </c>
      <c r="N35" s="235">
        <f t="shared" si="17"/>
        <v>0</v>
      </c>
      <c r="O35" s="235">
        <f t="shared" si="17"/>
        <v>0</v>
      </c>
      <c r="P35" s="236">
        <f t="shared" si="15"/>
        <v>0</v>
      </c>
      <c r="Q35" s="237">
        <f t="shared" si="16"/>
        <v>0</v>
      </c>
      <c r="R35" s="234"/>
      <c r="S35" s="372"/>
      <c r="T35" s="372"/>
      <c r="U35" s="372"/>
      <c r="V35" s="372"/>
      <c r="W35" s="372"/>
      <c r="X35" s="372"/>
      <c r="Y35" s="372"/>
      <c r="Z35" s="372"/>
      <c r="AA35" s="372"/>
      <c r="AB35" s="372"/>
      <c r="AC35" s="372"/>
      <c r="AD35" s="373"/>
    </row>
    <row r="36" spans="1:30">
      <c r="A36" s="238" t="str">
        <f>'6-Annual Budget'!A32</f>
        <v/>
      </c>
      <c r="B36" s="153"/>
      <c r="C36" s="361"/>
      <c r="D36" s="239"/>
      <c r="E36" s="239"/>
      <c r="F36" s="239"/>
      <c r="G36" s="239"/>
      <c r="H36" s="239"/>
      <c r="I36" s="239"/>
      <c r="J36" s="239"/>
      <c r="K36" s="239"/>
      <c r="L36" s="239"/>
      <c r="M36" s="239"/>
      <c r="N36" s="239"/>
      <c r="O36" s="239"/>
      <c r="P36" s="240"/>
      <c r="Q36" s="241"/>
      <c r="R36" s="117"/>
      <c r="S36" s="370"/>
      <c r="T36" s="370"/>
      <c r="U36" s="370"/>
      <c r="V36" s="370"/>
      <c r="W36" s="370"/>
      <c r="X36" s="370"/>
      <c r="Y36" s="370"/>
      <c r="Z36" s="370"/>
      <c r="AA36" s="370"/>
      <c r="AB36" s="370"/>
      <c r="AC36" s="370"/>
      <c r="AD36" s="371"/>
    </row>
    <row r="37" spans="1:30" ht="21">
      <c r="A37" s="242" t="str">
        <f>'6-Annual Budget'!A33</f>
        <v>CONTRIBUTED REVENUE</v>
      </c>
      <c r="B37" s="243" t="str">
        <f>'6-Annual Budget'!I33</f>
        <v/>
      </c>
      <c r="C37" s="366"/>
      <c r="D37" s="244"/>
      <c r="E37" s="244"/>
      <c r="F37" s="244"/>
      <c r="G37" s="244"/>
      <c r="H37" s="244"/>
      <c r="I37" s="244"/>
      <c r="J37" s="244"/>
      <c r="K37" s="244"/>
      <c r="L37" s="244"/>
      <c r="M37" s="244"/>
      <c r="N37" s="244"/>
      <c r="O37" s="244"/>
      <c r="P37" s="245"/>
      <c r="Q37" s="241" t="str">
        <f t="shared" si="16"/>
        <v/>
      </c>
      <c r="R37" s="117"/>
      <c r="S37" s="370"/>
      <c r="T37" s="370"/>
      <c r="U37" s="370"/>
      <c r="V37" s="370"/>
      <c r="W37" s="370"/>
      <c r="X37" s="370"/>
      <c r="Y37" s="370"/>
      <c r="Z37" s="370"/>
      <c r="AA37" s="370"/>
      <c r="AB37" s="370"/>
      <c r="AC37" s="370"/>
      <c r="AD37" s="371"/>
    </row>
    <row r="38" spans="1:30">
      <c r="A38" s="135" t="str">
        <f>'6-Annual Budget'!A34</f>
        <v/>
      </c>
      <c r="B38" s="136" t="str">
        <f>'6-Annual Budget'!I34</f>
        <v/>
      </c>
      <c r="C38" s="359"/>
      <c r="D38" s="230" t="str">
        <f t="shared" si="3"/>
        <v/>
      </c>
      <c r="E38" s="230" t="str">
        <f t="shared" si="4"/>
        <v/>
      </c>
      <c r="F38" s="230" t="str">
        <f t="shared" si="5"/>
        <v/>
      </c>
      <c r="G38" s="230" t="str">
        <f t="shared" si="6"/>
        <v/>
      </c>
      <c r="H38" s="230" t="str">
        <f t="shared" si="7"/>
        <v/>
      </c>
      <c r="I38" s="230" t="str">
        <f t="shared" si="8"/>
        <v/>
      </c>
      <c r="J38" s="230" t="str">
        <f t="shared" si="9"/>
        <v/>
      </c>
      <c r="K38" s="230" t="str">
        <f t="shared" si="10"/>
        <v/>
      </c>
      <c r="L38" s="230" t="str">
        <f t="shared" si="11"/>
        <v/>
      </c>
      <c r="M38" s="230" t="str">
        <f t="shared" si="12"/>
        <v/>
      </c>
      <c r="N38" s="230" t="str">
        <f t="shared" si="13"/>
        <v/>
      </c>
      <c r="O38" s="230" t="str">
        <f t="shared" si="14"/>
        <v/>
      </c>
      <c r="P38" s="133">
        <f t="shared" si="15"/>
        <v>0</v>
      </c>
      <c r="Q38" s="231" t="str">
        <f t="shared" si="16"/>
        <v/>
      </c>
      <c r="R38" s="117"/>
      <c r="S38" s="370"/>
      <c r="T38" s="370"/>
      <c r="U38" s="370"/>
      <c r="V38" s="370"/>
      <c r="W38" s="370"/>
      <c r="X38" s="370"/>
      <c r="Y38" s="370"/>
      <c r="Z38" s="370"/>
      <c r="AA38" s="370"/>
      <c r="AB38" s="370"/>
      <c r="AC38" s="370"/>
      <c r="AD38" s="371"/>
    </row>
    <row r="39" spans="1:30">
      <c r="A39" s="135" t="str">
        <f>'6-Annual Budget'!A35</f>
        <v/>
      </c>
      <c r="B39" s="136" t="str">
        <f>'6-Annual Budget'!I35</f>
        <v/>
      </c>
      <c r="C39" s="359"/>
      <c r="D39" s="230" t="str">
        <f t="shared" si="3"/>
        <v/>
      </c>
      <c r="E39" s="230" t="str">
        <f t="shared" si="4"/>
        <v/>
      </c>
      <c r="F39" s="230" t="str">
        <f t="shared" si="5"/>
        <v/>
      </c>
      <c r="G39" s="230" t="str">
        <f t="shared" si="6"/>
        <v/>
      </c>
      <c r="H39" s="230" t="str">
        <f t="shared" si="7"/>
        <v/>
      </c>
      <c r="I39" s="230" t="str">
        <f t="shared" si="8"/>
        <v/>
      </c>
      <c r="J39" s="230" t="str">
        <f t="shared" si="9"/>
        <v/>
      </c>
      <c r="K39" s="230" t="str">
        <f t="shared" si="10"/>
        <v/>
      </c>
      <c r="L39" s="230" t="str">
        <f t="shared" si="11"/>
        <v/>
      </c>
      <c r="M39" s="230" t="str">
        <f t="shared" si="12"/>
        <v/>
      </c>
      <c r="N39" s="230" t="str">
        <f t="shared" si="13"/>
        <v/>
      </c>
      <c r="O39" s="230" t="str">
        <f t="shared" si="14"/>
        <v/>
      </c>
      <c r="P39" s="133">
        <f t="shared" si="15"/>
        <v>0</v>
      </c>
      <c r="Q39" s="231" t="str">
        <f t="shared" si="16"/>
        <v/>
      </c>
      <c r="R39" s="117"/>
      <c r="S39" s="370"/>
      <c r="T39" s="370"/>
      <c r="U39" s="370"/>
      <c r="V39" s="370"/>
      <c r="W39" s="370"/>
      <c r="X39" s="370"/>
      <c r="Y39" s="370"/>
      <c r="Z39" s="370"/>
      <c r="AA39" s="370"/>
      <c r="AB39" s="370"/>
      <c r="AC39" s="370"/>
      <c r="AD39" s="371"/>
    </row>
    <row r="40" spans="1:30">
      <c r="A40" s="135" t="str">
        <f>'6-Annual Budget'!A36</f>
        <v/>
      </c>
      <c r="B40" s="136" t="str">
        <f>'6-Annual Budget'!I36</f>
        <v/>
      </c>
      <c r="C40" s="359"/>
      <c r="D40" s="230" t="str">
        <f t="shared" si="3"/>
        <v/>
      </c>
      <c r="E40" s="230" t="str">
        <f t="shared" si="4"/>
        <v/>
      </c>
      <c r="F40" s="230" t="str">
        <f t="shared" si="5"/>
        <v/>
      </c>
      <c r="G40" s="230" t="str">
        <f t="shared" si="6"/>
        <v/>
      </c>
      <c r="H40" s="230" t="str">
        <f t="shared" si="7"/>
        <v/>
      </c>
      <c r="I40" s="230" t="str">
        <f t="shared" si="8"/>
        <v/>
      </c>
      <c r="J40" s="230" t="str">
        <f t="shared" si="9"/>
        <v/>
      </c>
      <c r="K40" s="230" t="str">
        <f t="shared" si="10"/>
        <v/>
      </c>
      <c r="L40" s="230" t="str">
        <f t="shared" si="11"/>
        <v/>
      </c>
      <c r="M40" s="230" t="str">
        <f t="shared" si="12"/>
        <v/>
      </c>
      <c r="N40" s="230" t="str">
        <f t="shared" si="13"/>
        <v/>
      </c>
      <c r="O40" s="230" t="str">
        <f t="shared" si="14"/>
        <v/>
      </c>
      <c r="P40" s="133">
        <f t="shared" si="15"/>
        <v>0</v>
      </c>
      <c r="Q40" s="231" t="str">
        <f t="shared" si="16"/>
        <v/>
      </c>
      <c r="R40" s="117"/>
      <c r="S40" s="370"/>
      <c r="T40" s="370"/>
      <c r="U40" s="370"/>
      <c r="V40" s="370"/>
      <c r="W40" s="370"/>
      <c r="X40" s="370"/>
      <c r="Y40" s="370"/>
      <c r="Z40" s="370"/>
      <c r="AA40" s="370"/>
      <c r="AB40" s="370"/>
      <c r="AC40" s="370"/>
      <c r="AD40" s="371"/>
    </row>
    <row r="41" spans="1:30">
      <c r="A41" s="135" t="str">
        <f>'6-Annual Budget'!A37</f>
        <v/>
      </c>
      <c r="B41" s="136" t="str">
        <f>'6-Annual Budget'!I37</f>
        <v/>
      </c>
      <c r="C41" s="359"/>
      <c r="D41" s="230" t="str">
        <f t="shared" si="3"/>
        <v/>
      </c>
      <c r="E41" s="230" t="str">
        <f t="shared" si="4"/>
        <v/>
      </c>
      <c r="F41" s="230" t="str">
        <f t="shared" si="5"/>
        <v/>
      </c>
      <c r="G41" s="230" t="str">
        <f t="shared" si="6"/>
        <v/>
      </c>
      <c r="H41" s="230" t="str">
        <f t="shared" si="7"/>
        <v/>
      </c>
      <c r="I41" s="230" t="str">
        <f t="shared" si="8"/>
        <v/>
      </c>
      <c r="J41" s="230" t="str">
        <f t="shared" si="9"/>
        <v/>
      </c>
      <c r="K41" s="230" t="str">
        <f t="shared" si="10"/>
        <v/>
      </c>
      <c r="L41" s="230" t="str">
        <f t="shared" si="11"/>
        <v/>
      </c>
      <c r="M41" s="230" t="str">
        <f t="shared" si="12"/>
        <v/>
      </c>
      <c r="N41" s="230" t="str">
        <f t="shared" si="13"/>
        <v/>
      </c>
      <c r="O41" s="230" t="str">
        <f t="shared" si="14"/>
        <v/>
      </c>
      <c r="P41" s="133">
        <f t="shared" si="15"/>
        <v>0</v>
      </c>
      <c r="Q41" s="231" t="str">
        <f t="shared" si="16"/>
        <v/>
      </c>
      <c r="R41" s="117"/>
      <c r="S41" s="370"/>
      <c r="T41" s="370"/>
      <c r="U41" s="370"/>
      <c r="V41" s="370"/>
      <c r="W41" s="370"/>
      <c r="X41" s="370"/>
      <c r="Y41" s="370"/>
      <c r="Z41" s="370"/>
      <c r="AA41" s="370"/>
      <c r="AB41" s="370"/>
      <c r="AC41" s="370"/>
      <c r="AD41" s="371"/>
    </row>
    <row r="42" spans="1:30">
      <c r="A42" s="135" t="str">
        <f>'6-Annual Budget'!A38</f>
        <v/>
      </c>
      <c r="B42" s="136" t="str">
        <f>'6-Annual Budget'!I38</f>
        <v/>
      </c>
      <c r="C42" s="359"/>
      <c r="D42" s="230" t="str">
        <f t="shared" si="3"/>
        <v/>
      </c>
      <c r="E42" s="230" t="str">
        <f t="shared" si="4"/>
        <v/>
      </c>
      <c r="F42" s="230" t="str">
        <f t="shared" si="5"/>
        <v/>
      </c>
      <c r="G42" s="230" t="str">
        <f t="shared" si="6"/>
        <v/>
      </c>
      <c r="H42" s="230" t="str">
        <f t="shared" si="7"/>
        <v/>
      </c>
      <c r="I42" s="230" t="str">
        <f t="shared" si="8"/>
        <v/>
      </c>
      <c r="J42" s="230" t="str">
        <f t="shared" si="9"/>
        <v/>
      </c>
      <c r="K42" s="230" t="str">
        <f t="shared" si="10"/>
        <v/>
      </c>
      <c r="L42" s="230" t="str">
        <f t="shared" si="11"/>
        <v/>
      </c>
      <c r="M42" s="230" t="str">
        <f t="shared" si="12"/>
        <v/>
      </c>
      <c r="N42" s="230" t="str">
        <f t="shared" si="13"/>
        <v/>
      </c>
      <c r="O42" s="230" t="str">
        <f t="shared" si="14"/>
        <v/>
      </c>
      <c r="P42" s="133">
        <f t="shared" si="15"/>
        <v>0</v>
      </c>
      <c r="Q42" s="231" t="str">
        <f t="shared" si="16"/>
        <v/>
      </c>
      <c r="R42" s="117"/>
      <c r="S42" s="370"/>
      <c r="T42" s="370"/>
      <c r="U42" s="370"/>
      <c r="V42" s="370"/>
      <c r="W42" s="370"/>
      <c r="X42" s="370"/>
      <c r="Y42" s="370"/>
      <c r="Z42" s="370"/>
      <c r="AA42" s="370"/>
      <c r="AB42" s="370"/>
      <c r="AC42" s="370"/>
      <c r="AD42" s="371"/>
    </row>
    <row r="43" spans="1:30">
      <c r="A43" s="135" t="str">
        <f>'6-Annual Budget'!A39</f>
        <v/>
      </c>
      <c r="B43" s="136" t="str">
        <f>'6-Annual Budget'!I39</f>
        <v/>
      </c>
      <c r="C43" s="359"/>
      <c r="D43" s="230" t="str">
        <f t="shared" si="3"/>
        <v/>
      </c>
      <c r="E43" s="230" t="str">
        <f t="shared" si="4"/>
        <v/>
      </c>
      <c r="F43" s="230" t="str">
        <f t="shared" si="5"/>
        <v/>
      </c>
      <c r="G43" s="230" t="str">
        <f t="shared" si="6"/>
        <v/>
      </c>
      <c r="H43" s="230" t="str">
        <f t="shared" si="7"/>
        <v/>
      </c>
      <c r="I43" s="230" t="str">
        <f t="shared" si="8"/>
        <v/>
      </c>
      <c r="J43" s="230" t="str">
        <f t="shared" si="9"/>
        <v/>
      </c>
      <c r="K43" s="230" t="str">
        <f t="shared" si="10"/>
        <v/>
      </c>
      <c r="L43" s="230" t="str">
        <f t="shared" si="11"/>
        <v/>
      </c>
      <c r="M43" s="230" t="str">
        <f t="shared" si="12"/>
        <v/>
      </c>
      <c r="N43" s="230" t="str">
        <f t="shared" si="13"/>
        <v/>
      </c>
      <c r="O43" s="230" t="str">
        <f t="shared" si="14"/>
        <v/>
      </c>
      <c r="P43" s="133">
        <f t="shared" si="15"/>
        <v>0</v>
      </c>
      <c r="Q43" s="231" t="str">
        <f t="shared" si="16"/>
        <v/>
      </c>
      <c r="R43" s="117"/>
      <c r="S43" s="370"/>
      <c r="T43" s="370"/>
      <c r="U43" s="370"/>
      <c r="V43" s="370"/>
      <c r="W43" s="370"/>
      <c r="X43" s="370"/>
      <c r="Y43" s="370"/>
      <c r="Z43" s="370"/>
      <c r="AA43" s="370"/>
      <c r="AB43" s="370"/>
      <c r="AC43" s="370"/>
      <c r="AD43" s="371"/>
    </row>
    <row r="44" spans="1:30">
      <c r="A44" s="135" t="str">
        <f>'6-Annual Budget'!A40</f>
        <v/>
      </c>
      <c r="B44" s="136" t="str">
        <f>'6-Annual Budget'!I40</f>
        <v/>
      </c>
      <c r="C44" s="359"/>
      <c r="D44" s="230" t="str">
        <f t="shared" si="3"/>
        <v/>
      </c>
      <c r="E44" s="230" t="str">
        <f t="shared" si="4"/>
        <v/>
      </c>
      <c r="F44" s="230" t="str">
        <f t="shared" si="5"/>
        <v/>
      </c>
      <c r="G44" s="230" t="str">
        <f t="shared" si="6"/>
        <v/>
      </c>
      <c r="H44" s="230" t="str">
        <f t="shared" si="7"/>
        <v/>
      </c>
      <c r="I44" s="230" t="str">
        <f t="shared" si="8"/>
        <v/>
      </c>
      <c r="J44" s="230" t="str">
        <f t="shared" si="9"/>
        <v/>
      </c>
      <c r="K44" s="230" t="str">
        <f t="shared" si="10"/>
        <v/>
      </c>
      <c r="L44" s="230" t="str">
        <f t="shared" si="11"/>
        <v/>
      </c>
      <c r="M44" s="230" t="str">
        <f t="shared" si="12"/>
        <v/>
      </c>
      <c r="N44" s="230" t="str">
        <f t="shared" si="13"/>
        <v/>
      </c>
      <c r="O44" s="230" t="str">
        <f t="shared" si="14"/>
        <v/>
      </c>
      <c r="P44" s="133">
        <f t="shared" si="15"/>
        <v>0</v>
      </c>
      <c r="Q44" s="231" t="str">
        <f t="shared" si="16"/>
        <v/>
      </c>
      <c r="R44" s="117"/>
      <c r="S44" s="370"/>
      <c r="T44" s="370"/>
      <c r="U44" s="370"/>
      <c r="V44" s="370"/>
      <c r="W44" s="370"/>
      <c r="X44" s="370"/>
      <c r="Y44" s="370"/>
      <c r="Z44" s="370"/>
      <c r="AA44" s="370"/>
      <c r="AB44" s="370"/>
      <c r="AC44" s="370"/>
      <c r="AD44" s="371"/>
    </row>
    <row r="45" spans="1:30">
      <c r="A45" s="135" t="str">
        <f>'6-Annual Budget'!A41</f>
        <v/>
      </c>
      <c r="B45" s="136" t="str">
        <f>'6-Annual Budget'!I41</f>
        <v/>
      </c>
      <c r="C45" s="359"/>
      <c r="D45" s="230" t="str">
        <f t="shared" si="3"/>
        <v/>
      </c>
      <c r="E45" s="230" t="str">
        <f t="shared" si="4"/>
        <v/>
      </c>
      <c r="F45" s="230" t="str">
        <f t="shared" si="5"/>
        <v/>
      </c>
      <c r="G45" s="230" t="str">
        <f t="shared" si="6"/>
        <v/>
      </c>
      <c r="H45" s="230" t="str">
        <f t="shared" si="7"/>
        <v/>
      </c>
      <c r="I45" s="230" t="str">
        <f t="shared" si="8"/>
        <v/>
      </c>
      <c r="J45" s="230" t="str">
        <f t="shared" si="9"/>
        <v/>
      </c>
      <c r="K45" s="230" t="str">
        <f t="shared" si="10"/>
        <v/>
      </c>
      <c r="L45" s="230" t="str">
        <f t="shared" si="11"/>
        <v/>
      </c>
      <c r="M45" s="230" t="str">
        <f t="shared" si="12"/>
        <v/>
      </c>
      <c r="N45" s="230" t="str">
        <f t="shared" si="13"/>
        <v/>
      </c>
      <c r="O45" s="230" t="str">
        <f t="shared" si="14"/>
        <v/>
      </c>
      <c r="P45" s="133">
        <f t="shared" si="15"/>
        <v>0</v>
      </c>
      <c r="Q45" s="231" t="str">
        <f t="shared" si="16"/>
        <v/>
      </c>
      <c r="R45" s="117"/>
      <c r="S45" s="370"/>
      <c r="T45" s="370"/>
      <c r="U45" s="370"/>
      <c r="V45" s="370"/>
      <c r="W45" s="370"/>
      <c r="X45" s="370"/>
      <c r="Y45" s="370"/>
      <c r="Z45" s="370"/>
      <c r="AA45" s="370"/>
      <c r="AB45" s="370"/>
      <c r="AC45" s="370"/>
      <c r="AD45" s="371"/>
    </row>
    <row r="46" spans="1:30">
      <c r="A46" s="135" t="str">
        <f>'6-Annual Budget'!A42</f>
        <v/>
      </c>
      <c r="B46" s="136" t="str">
        <f>'6-Annual Budget'!I42</f>
        <v/>
      </c>
      <c r="C46" s="359"/>
      <c r="D46" s="230" t="str">
        <f t="shared" si="3"/>
        <v/>
      </c>
      <c r="E46" s="230" t="str">
        <f t="shared" si="4"/>
        <v/>
      </c>
      <c r="F46" s="230" t="str">
        <f t="shared" si="5"/>
        <v/>
      </c>
      <c r="G46" s="230" t="str">
        <f t="shared" si="6"/>
        <v/>
      </c>
      <c r="H46" s="230" t="str">
        <f t="shared" si="7"/>
        <v/>
      </c>
      <c r="I46" s="230" t="str">
        <f t="shared" si="8"/>
        <v/>
      </c>
      <c r="J46" s="230" t="str">
        <f t="shared" si="9"/>
        <v/>
      </c>
      <c r="K46" s="230" t="str">
        <f t="shared" si="10"/>
        <v/>
      </c>
      <c r="L46" s="230" t="str">
        <f t="shared" si="11"/>
        <v/>
      </c>
      <c r="M46" s="230" t="str">
        <f t="shared" si="12"/>
        <v/>
      </c>
      <c r="N46" s="230" t="str">
        <f t="shared" si="13"/>
        <v/>
      </c>
      <c r="O46" s="230" t="str">
        <f t="shared" si="14"/>
        <v/>
      </c>
      <c r="P46" s="133">
        <f t="shared" si="15"/>
        <v>0</v>
      </c>
      <c r="Q46" s="231" t="str">
        <f t="shared" si="16"/>
        <v/>
      </c>
      <c r="R46" s="117"/>
      <c r="S46" s="370"/>
      <c r="T46" s="370"/>
      <c r="U46" s="370"/>
      <c r="V46" s="370"/>
      <c r="W46" s="370"/>
      <c r="X46" s="370"/>
      <c r="Y46" s="370"/>
      <c r="Z46" s="370"/>
      <c r="AA46" s="370"/>
      <c r="AB46" s="370"/>
      <c r="AC46" s="370"/>
      <c r="AD46" s="371"/>
    </row>
    <row r="47" spans="1:30">
      <c r="A47" s="135" t="str">
        <f>'6-Annual Budget'!A43</f>
        <v/>
      </c>
      <c r="B47" s="136" t="str">
        <f>'6-Annual Budget'!I43</f>
        <v/>
      </c>
      <c r="C47" s="359"/>
      <c r="D47" s="230" t="str">
        <f t="shared" si="3"/>
        <v/>
      </c>
      <c r="E47" s="230" t="str">
        <f t="shared" si="4"/>
        <v/>
      </c>
      <c r="F47" s="230" t="str">
        <f t="shared" si="5"/>
        <v/>
      </c>
      <c r="G47" s="230" t="str">
        <f t="shared" si="6"/>
        <v/>
      </c>
      <c r="H47" s="230" t="str">
        <f t="shared" si="7"/>
        <v/>
      </c>
      <c r="I47" s="230" t="str">
        <f t="shared" si="8"/>
        <v/>
      </c>
      <c r="J47" s="230" t="str">
        <f t="shared" si="9"/>
        <v/>
      </c>
      <c r="K47" s="230" t="str">
        <f t="shared" si="10"/>
        <v/>
      </c>
      <c r="L47" s="230" t="str">
        <f t="shared" si="11"/>
        <v/>
      </c>
      <c r="M47" s="230" t="str">
        <f t="shared" si="12"/>
        <v/>
      </c>
      <c r="N47" s="230" t="str">
        <f t="shared" si="13"/>
        <v/>
      </c>
      <c r="O47" s="230" t="str">
        <f t="shared" si="14"/>
        <v/>
      </c>
      <c r="P47" s="133">
        <f t="shared" si="15"/>
        <v>0</v>
      </c>
      <c r="Q47" s="231" t="str">
        <f t="shared" si="16"/>
        <v/>
      </c>
      <c r="R47" s="117"/>
      <c r="S47" s="370"/>
      <c r="T47" s="370"/>
      <c r="U47" s="370"/>
      <c r="V47" s="370"/>
      <c r="W47" s="370"/>
      <c r="X47" s="370"/>
      <c r="Y47" s="370"/>
      <c r="Z47" s="370"/>
      <c r="AA47" s="370"/>
      <c r="AB47" s="370"/>
      <c r="AC47" s="370"/>
      <c r="AD47" s="371"/>
    </row>
    <row r="48" spans="1:30">
      <c r="A48" s="135" t="str">
        <f>'6-Annual Budget'!A44</f>
        <v/>
      </c>
      <c r="B48" s="136" t="str">
        <f>'6-Annual Budget'!I44</f>
        <v/>
      </c>
      <c r="C48" s="359"/>
      <c r="D48" s="230" t="str">
        <f t="shared" si="3"/>
        <v/>
      </c>
      <c r="E48" s="230" t="str">
        <f t="shared" si="4"/>
        <v/>
      </c>
      <c r="F48" s="230" t="str">
        <f t="shared" si="5"/>
        <v/>
      </c>
      <c r="G48" s="230" t="str">
        <f t="shared" si="6"/>
        <v/>
      </c>
      <c r="H48" s="230" t="str">
        <f t="shared" si="7"/>
        <v/>
      </c>
      <c r="I48" s="230" t="str">
        <f t="shared" si="8"/>
        <v/>
      </c>
      <c r="J48" s="230" t="str">
        <f t="shared" si="9"/>
        <v/>
      </c>
      <c r="K48" s="230" t="str">
        <f t="shared" si="10"/>
        <v/>
      </c>
      <c r="L48" s="230" t="str">
        <f t="shared" si="11"/>
        <v/>
      </c>
      <c r="M48" s="230" t="str">
        <f t="shared" si="12"/>
        <v/>
      </c>
      <c r="N48" s="230" t="str">
        <f t="shared" si="13"/>
        <v/>
      </c>
      <c r="O48" s="230" t="str">
        <f t="shared" si="14"/>
        <v/>
      </c>
      <c r="P48" s="133">
        <f t="shared" si="15"/>
        <v>0</v>
      </c>
      <c r="Q48" s="231" t="str">
        <f t="shared" si="16"/>
        <v/>
      </c>
      <c r="R48" s="117"/>
      <c r="S48" s="370"/>
      <c r="T48" s="370"/>
      <c r="U48" s="370"/>
      <c r="V48" s="370"/>
      <c r="W48" s="370"/>
      <c r="X48" s="370"/>
      <c r="Y48" s="370"/>
      <c r="Z48" s="370"/>
      <c r="AA48" s="370"/>
      <c r="AB48" s="370"/>
      <c r="AC48" s="370"/>
      <c r="AD48" s="371"/>
    </row>
    <row r="49" spans="1:30">
      <c r="A49" s="135" t="str">
        <f>'6-Annual Budget'!A45</f>
        <v/>
      </c>
      <c r="B49" s="136" t="str">
        <f>'6-Annual Budget'!I45</f>
        <v/>
      </c>
      <c r="C49" s="359"/>
      <c r="D49" s="230" t="str">
        <f t="shared" si="3"/>
        <v/>
      </c>
      <c r="E49" s="230" t="str">
        <f t="shared" si="4"/>
        <v/>
      </c>
      <c r="F49" s="230" t="str">
        <f t="shared" si="5"/>
        <v/>
      </c>
      <c r="G49" s="230" t="str">
        <f t="shared" si="6"/>
        <v/>
      </c>
      <c r="H49" s="230" t="str">
        <f t="shared" si="7"/>
        <v/>
      </c>
      <c r="I49" s="230" t="str">
        <f t="shared" si="8"/>
        <v/>
      </c>
      <c r="J49" s="230" t="str">
        <f t="shared" si="9"/>
        <v/>
      </c>
      <c r="K49" s="230" t="str">
        <f t="shared" si="10"/>
        <v/>
      </c>
      <c r="L49" s="230" t="str">
        <f t="shared" si="11"/>
        <v/>
      </c>
      <c r="M49" s="230" t="str">
        <f t="shared" si="12"/>
        <v/>
      </c>
      <c r="N49" s="230" t="str">
        <f t="shared" si="13"/>
        <v/>
      </c>
      <c r="O49" s="230" t="str">
        <f t="shared" si="14"/>
        <v/>
      </c>
      <c r="P49" s="133">
        <f t="shared" si="15"/>
        <v>0</v>
      </c>
      <c r="Q49" s="231" t="str">
        <f t="shared" si="16"/>
        <v/>
      </c>
      <c r="R49" s="117"/>
      <c r="S49" s="370"/>
      <c r="T49" s="370"/>
      <c r="U49" s="370"/>
      <c r="V49" s="370"/>
      <c r="W49" s="370"/>
      <c r="X49" s="370"/>
      <c r="Y49" s="370"/>
      <c r="Z49" s="370"/>
      <c r="AA49" s="370"/>
      <c r="AB49" s="370"/>
      <c r="AC49" s="370"/>
      <c r="AD49" s="371"/>
    </row>
    <row r="50" spans="1:30">
      <c r="A50" s="135" t="str">
        <f>'6-Annual Budget'!A46</f>
        <v/>
      </c>
      <c r="B50" s="136" t="str">
        <f>'6-Annual Budget'!I46</f>
        <v/>
      </c>
      <c r="C50" s="359"/>
      <c r="D50" s="230" t="str">
        <f t="shared" si="3"/>
        <v/>
      </c>
      <c r="E50" s="230" t="str">
        <f t="shared" si="4"/>
        <v/>
      </c>
      <c r="F50" s="230" t="str">
        <f t="shared" si="5"/>
        <v/>
      </c>
      <c r="G50" s="230" t="str">
        <f t="shared" si="6"/>
        <v/>
      </c>
      <c r="H50" s="230" t="str">
        <f t="shared" si="7"/>
        <v/>
      </c>
      <c r="I50" s="230" t="str">
        <f t="shared" si="8"/>
        <v/>
      </c>
      <c r="J50" s="230" t="str">
        <f t="shared" si="9"/>
        <v/>
      </c>
      <c r="K50" s="230" t="str">
        <f t="shared" si="10"/>
        <v/>
      </c>
      <c r="L50" s="230" t="str">
        <f t="shared" si="11"/>
        <v/>
      </c>
      <c r="M50" s="230" t="str">
        <f t="shared" si="12"/>
        <v/>
      </c>
      <c r="N50" s="230" t="str">
        <f t="shared" si="13"/>
        <v/>
      </c>
      <c r="O50" s="230" t="str">
        <f t="shared" si="14"/>
        <v/>
      </c>
      <c r="P50" s="133">
        <f t="shared" si="15"/>
        <v>0</v>
      </c>
      <c r="Q50" s="231" t="str">
        <f t="shared" si="16"/>
        <v/>
      </c>
      <c r="R50" s="117"/>
      <c r="S50" s="370"/>
      <c r="T50" s="370"/>
      <c r="U50" s="370"/>
      <c r="V50" s="370"/>
      <c r="W50" s="370"/>
      <c r="X50" s="370"/>
      <c r="Y50" s="370"/>
      <c r="Z50" s="370"/>
      <c r="AA50" s="370"/>
      <c r="AB50" s="370"/>
      <c r="AC50" s="370"/>
      <c r="AD50" s="371"/>
    </row>
    <row r="51" spans="1:30">
      <c r="A51" s="135" t="str">
        <f>'6-Annual Budget'!A47</f>
        <v/>
      </c>
      <c r="B51" s="136" t="str">
        <f>'6-Annual Budget'!I47</f>
        <v/>
      </c>
      <c r="C51" s="359"/>
      <c r="D51" s="230" t="str">
        <f t="shared" si="3"/>
        <v/>
      </c>
      <c r="E51" s="230" t="str">
        <f t="shared" si="4"/>
        <v/>
      </c>
      <c r="F51" s="230" t="str">
        <f t="shared" si="5"/>
        <v/>
      </c>
      <c r="G51" s="230" t="str">
        <f t="shared" si="6"/>
        <v/>
      </c>
      <c r="H51" s="230" t="str">
        <f t="shared" si="7"/>
        <v/>
      </c>
      <c r="I51" s="230" t="str">
        <f t="shared" si="8"/>
        <v/>
      </c>
      <c r="J51" s="230" t="str">
        <f t="shared" si="9"/>
        <v/>
      </c>
      <c r="K51" s="230" t="str">
        <f t="shared" si="10"/>
        <v/>
      </c>
      <c r="L51" s="230" t="str">
        <f t="shared" si="11"/>
        <v/>
      </c>
      <c r="M51" s="230" t="str">
        <f t="shared" si="12"/>
        <v/>
      </c>
      <c r="N51" s="230" t="str">
        <f t="shared" si="13"/>
        <v/>
      </c>
      <c r="O51" s="230" t="str">
        <f t="shared" si="14"/>
        <v/>
      </c>
      <c r="P51" s="133">
        <f t="shared" si="15"/>
        <v>0</v>
      </c>
      <c r="Q51" s="231" t="str">
        <f t="shared" si="16"/>
        <v/>
      </c>
      <c r="R51" s="117"/>
      <c r="S51" s="370"/>
      <c r="T51" s="370"/>
      <c r="U51" s="370"/>
      <c r="V51" s="370"/>
      <c r="W51" s="370"/>
      <c r="X51" s="370"/>
      <c r="Y51" s="370"/>
      <c r="Z51" s="370"/>
      <c r="AA51" s="370"/>
      <c r="AB51" s="370"/>
      <c r="AC51" s="370"/>
      <c r="AD51" s="371"/>
    </row>
    <row r="52" spans="1:30">
      <c r="A52" s="135" t="str">
        <f>'6-Annual Budget'!A48</f>
        <v/>
      </c>
      <c r="B52" s="136" t="str">
        <f>'6-Annual Budget'!I48</f>
        <v/>
      </c>
      <c r="C52" s="359"/>
      <c r="D52" s="230" t="str">
        <f t="shared" si="3"/>
        <v/>
      </c>
      <c r="E52" s="230" t="str">
        <f t="shared" si="4"/>
        <v/>
      </c>
      <c r="F52" s="230" t="str">
        <f t="shared" si="5"/>
        <v/>
      </c>
      <c r="G52" s="230" t="str">
        <f t="shared" si="6"/>
        <v/>
      </c>
      <c r="H52" s="230" t="str">
        <f t="shared" si="7"/>
        <v/>
      </c>
      <c r="I52" s="230" t="str">
        <f t="shared" si="8"/>
        <v/>
      </c>
      <c r="J52" s="230" t="str">
        <f t="shared" si="9"/>
        <v/>
      </c>
      <c r="K52" s="230" t="str">
        <f t="shared" si="10"/>
        <v/>
      </c>
      <c r="L52" s="230" t="str">
        <f t="shared" si="11"/>
        <v/>
      </c>
      <c r="M52" s="230" t="str">
        <f t="shared" si="12"/>
        <v/>
      </c>
      <c r="N52" s="230" t="str">
        <f t="shared" si="13"/>
        <v/>
      </c>
      <c r="O52" s="230" t="str">
        <f t="shared" si="14"/>
        <v/>
      </c>
      <c r="P52" s="133">
        <f t="shared" si="15"/>
        <v>0</v>
      </c>
      <c r="Q52" s="231" t="str">
        <f t="shared" si="16"/>
        <v/>
      </c>
      <c r="R52" s="117"/>
      <c r="S52" s="370"/>
      <c r="T52" s="370"/>
      <c r="U52" s="370"/>
      <c r="V52" s="370"/>
      <c r="W52" s="370"/>
      <c r="X52" s="370"/>
      <c r="Y52" s="370"/>
      <c r="Z52" s="370"/>
      <c r="AA52" s="370"/>
      <c r="AB52" s="370"/>
      <c r="AC52" s="370"/>
      <c r="AD52" s="371"/>
    </row>
    <row r="53" spans="1:30">
      <c r="A53" s="135" t="str">
        <f>'6-Annual Budget'!A49</f>
        <v/>
      </c>
      <c r="B53" s="136" t="str">
        <f>'6-Annual Budget'!I49</f>
        <v/>
      </c>
      <c r="C53" s="359"/>
      <c r="D53" s="230" t="str">
        <f t="shared" si="3"/>
        <v/>
      </c>
      <c r="E53" s="230" t="str">
        <f t="shared" si="4"/>
        <v/>
      </c>
      <c r="F53" s="230" t="str">
        <f t="shared" si="5"/>
        <v/>
      </c>
      <c r="G53" s="230" t="str">
        <f t="shared" si="6"/>
        <v/>
      </c>
      <c r="H53" s="230" t="str">
        <f t="shared" si="7"/>
        <v/>
      </c>
      <c r="I53" s="230" t="str">
        <f t="shared" si="8"/>
        <v/>
      </c>
      <c r="J53" s="230" t="str">
        <f t="shared" si="9"/>
        <v/>
      </c>
      <c r="K53" s="230" t="str">
        <f t="shared" si="10"/>
        <v/>
      </c>
      <c r="L53" s="230" t="str">
        <f t="shared" si="11"/>
        <v/>
      </c>
      <c r="M53" s="230" t="str">
        <f t="shared" si="12"/>
        <v/>
      </c>
      <c r="N53" s="230" t="str">
        <f t="shared" si="13"/>
        <v/>
      </c>
      <c r="O53" s="230" t="str">
        <f t="shared" si="14"/>
        <v/>
      </c>
      <c r="P53" s="133">
        <f t="shared" si="15"/>
        <v>0</v>
      </c>
      <c r="Q53" s="231" t="str">
        <f t="shared" si="16"/>
        <v/>
      </c>
      <c r="R53" s="117"/>
      <c r="S53" s="370"/>
      <c r="T53" s="370"/>
      <c r="U53" s="370"/>
      <c r="V53" s="370"/>
      <c r="W53" s="370"/>
      <c r="X53" s="370"/>
      <c r="Y53" s="370"/>
      <c r="Z53" s="370"/>
      <c r="AA53" s="370"/>
      <c r="AB53" s="370"/>
      <c r="AC53" s="370"/>
      <c r="AD53" s="371"/>
    </row>
    <row r="54" spans="1:30">
      <c r="A54" s="135" t="str">
        <f>'6-Annual Budget'!A50</f>
        <v/>
      </c>
      <c r="B54" s="136" t="str">
        <f>'6-Annual Budget'!I50</f>
        <v/>
      </c>
      <c r="C54" s="359"/>
      <c r="D54" s="230" t="str">
        <f t="shared" si="3"/>
        <v/>
      </c>
      <c r="E54" s="230" t="str">
        <f t="shared" si="4"/>
        <v/>
      </c>
      <c r="F54" s="230" t="str">
        <f t="shared" si="5"/>
        <v/>
      </c>
      <c r="G54" s="230" t="str">
        <f t="shared" si="6"/>
        <v/>
      </c>
      <c r="H54" s="230" t="str">
        <f t="shared" si="7"/>
        <v/>
      </c>
      <c r="I54" s="230" t="str">
        <f t="shared" si="8"/>
        <v/>
      </c>
      <c r="J54" s="230" t="str">
        <f t="shared" si="9"/>
        <v/>
      </c>
      <c r="K54" s="230" t="str">
        <f t="shared" si="10"/>
        <v/>
      </c>
      <c r="L54" s="230" t="str">
        <f t="shared" si="11"/>
        <v/>
      </c>
      <c r="M54" s="230" t="str">
        <f t="shared" si="12"/>
        <v/>
      </c>
      <c r="N54" s="230" t="str">
        <f t="shared" si="13"/>
        <v/>
      </c>
      <c r="O54" s="230" t="str">
        <f t="shared" si="14"/>
        <v/>
      </c>
      <c r="P54" s="133">
        <f t="shared" si="15"/>
        <v>0</v>
      </c>
      <c r="Q54" s="231" t="str">
        <f t="shared" si="16"/>
        <v/>
      </c>
      <c r="R54" s="117"/>
      <c r="S54" s="370"/>
      <c r="T54" s="370"/>
      <c r="U54" s="370"/>
      <c r="V54" s="370"/>
      <c r="W54" s="370"/>
      <c r="X54" s="370"/>
      <c r="Y54" s="370"/>
      <c r="Z54" s="370"/>
      <c r="AA54" s="370"/>
      <c r="AB54" s="370"/>
      <c r="AC54" s="370"/>
      <c r="AD54" s="371"/>
    </row>
    <row r="55" spans="1:30">
      <c r="A55" s="135" t="str">
        <f>'6-Annual Budget'!A51</f>
        <v/>
      </c>
      <c r="B55" s="136" t="str">
        <f>'6-Annual Budget'!I51</f>
        <v/>
      </c>
      <c r="C55" s="359"/>
      <c r="D55" s="230" t="str">
        <f t="shared" si="3"/>
        <v/>
      </c>
      <c r="E55" s="230" t="str">
        <f t="shared" si="4"/>
        <v/>
      </c>
      <c r="F55" s="230" t="str">
        <f t="shared" si="5"/>
        <v/>
      </c>
      <c r="G55" s="230" t="str">
        <f t="shared" si="6"/>
        <v/>
      </c>
      <c r="H55" s="230" t="str">
        <f t="shared" si="7"/>
        <v/>
      </c>
      <c r="I55" s="230" t="str">
        <f t="shared" si="8"/>
        <v/>
      </c>
      <c r="J55" s="230" t="str">
        <f t="shared" si="9"/>
        <v/>
      </c>
      <c r="K55" s="230" t="str">
        <f t="shared" si="10"/>
        <v/>
      </c>
      <c r="L55" s="230" t="str">
        <f t="shared" si="11"/>
        <v/>
      </c>
      <c r="M55" s="230" t="str">
        <f t="shared" si="12"/>
        <v/>
      </c>
      <c r="N55" s="230" t="str">
        <f t="shared" si="13"/>
        <v/>
      </c>
      <c r="O55" s="230" t="str">
        <f t="shared" si="14"/>
        <v/>
      </c>
      <c r="P55" s="133">
        <f t="shared" si="15"/>
        <v>0</v>
      </c>
      <c r="Q55" s="231" t="str">
        <f t="shared" si="16"/>
        <v/>
      </c>
      <c r="R55" s="117"/>
      <c r="S55" s="370"/>
      <c r="T55" s="370"/>
      <c r="U55" s="370"/>
      <c r="V55" s="370"/>
      <c r="W55" s="370"/>
      <c r="X55" s="370"/>
      <c r="Y55" s="370"/>
      <c r="Z55" s="370"/>
      <c r="AA55" s="370"/>
      <c r="AB55" s="370"/>
      <c r="AC55" s="370"/>
      <c r="AD55" s="371"/>
    </row>
    <row r="56" spans="1:30">
      <c r="A56" s="135" t="str">
        <f>'6-Annual Budget'!A52</f>
        <v/>
      </c>
      <c r="B56" s="136" t="str">
        <f>'6-Annual Budget'!I52</f>
        <v/>
      </c>
      <c r="C56" s="359"/>
      <c r="D56" s="230" t="str">
        <f t="shared" si="3"/>
        <v/>
      </c>
      <c r="E56" s="230" t="str">
        <f t="shared" si="4"/>
        <v/>
      </c>
      <c r="F56" s="230" t="str">
        <f t="shared" si="5"/>
        <v/>
      </c>
      <c r="G56" s="230" t="str">
        <f t="shared" si="6"/>
        <v/>
      </c>
      <c r="H56" s="230" t="str">
        <f t="shared" si="7"/>
        <v/>
      </c>
      <c r="I56" s="230" t="str">
        <f t="shared" si="8"/>
        <v/>
      </c>
      <c r="J56" s="230" t="str">
        <f t="shared" si="9"/>
        <v/>
      </c>
      <c r="K56" s="230" t="str">
        <f t="shared" si="10"/>
        <v/>
      </c>
      <c r="L56" s="230" t="str">
        <f t="shared" si="11"/>
        <v/>
      </c>
      <c r="M56" s="230" t="str">
        <f t="shared" si="12"/>
        <v/>
      </c>
      <c r="N56" s="230" t="str">
        <f t="shared" si="13"/>
        <v/>
      </c>
      <c r="O56" s="230" t="str">
        <f t="shared" si="14"/>
        <v/>
      </c>
      <c r="P56" s="133">
        <f t="shared" si="15"/>
        <v>0</v>
      </c>
      <c r="Q56" s="231" t="str">
        <f t="shared" si="16"/>
        <v/>
      </c>
      <c r="R56" s="117"/>
      <c r="S56" s="370"/>
      <c r="T56" s="370"/>
      <c r="U56" s="370"/>
      <c r="V56" s="370"/>
      <c r="W56" s="370"/>
      <c r="X56" s="370"/>
      <c r="Y56" s="370"/>
      <c r="Z56" s="370"/>
      <c r="AA56" s="370"/>
      <c r="AB56" s="370"/>
      <c r="AC56" s="370"/>
      <c r="AD56" s="371"/>
    </row>
    <row r="57" spans="1:30">
      <c r="A57" s="135" t="str">
        <f>'6-Annual Budget'!A53</f>
        <v/>
      </c>
      <c r="B57" s="136" t="str">
        <f>'6-Annual Budget'!I53</f>
        <v/>
      </c>
      <c r="C57" s="359"/>
      <c r="D57" s="230" t="str">
        <f t="shared" si="3"/>
        <v/>
      </c>
      <c r="E57" s="230" t="str">
        <f t="shared" si="4"/>
        <v/>
      </c>
      <c r="F57" s="230" t="str">
        <f t="shared" si="5"/>
        <v/>
      </c>
      <c r="G57" s="230" t="str">
        <f t="shared" si="6"/>
        <v/>
      </c>
      <c r="H57" s="230" t="str">
        <f t="shared" si="7"/>
        <v/>
      </c>
      <c r="I57" s="230" t="str">
        <f t="shared" si="8"/>
        <v/>
      </c>
      <c r="J57" s="230" t="str">
        <f t="shared" si="9"/>
        <v/>
      </c>
      <c r="K57" s="230" t="str">
        <f t="shared" si="10"/>
        <v/>
      </c>
      <c r="L57" s="230" t="str">
        <f t="shared" si="11"/>
        <v/>
      </c>
      <c r="M57" s="230" t="str">
        <f t="shared" si="12"/>
        <v/>
      </c>
      <c r="N57" s="230" t="str">
        <f t="shared" si="13"/>
        <v/>
      </c>
      <c r="O57" s="230" t="str">
        <f t="shared" si="14"/>
        <v/>
      </c>
      <c r="P57" s="133">
        <f t="shared" si="15"/>
        <v>0</v>
      </c>
      <c r="Q57" s="231" t="str">
        <f t="shared" si="16"/>
        <v/>
      </c>
      <c r="R57" s="117"/>
      <c r="S57" s="370"/>
      <c r="T57" s="370"/>
      <c r="U57" s="370"/>
      <c r="V57" s="370"/>
      <c r="W57" s="370"/>
      <c r="X57" s="370"/>
      <c r="Y57" s="370"/>
      <c r="Z57" s="370"/>
      <c r="AA57" s="370"/>
      <c r="AB57" s="370"/>
      <c r="AC57" s="370"/>
      <c r="AD57" s="371"/>
    </row>
    <row r="58" spans="1:30">
      <c r="A58" s="135" t="str">
        <f>'6-Annual Budget'!A54</f>
        <v/>
      </c>
      <c r="B58" s="136" t="str">
        <f>'6-Annual Budget'!I54</f>
        <v/>
      </c>
      <c r="C58" s="359"/>
      <c r="D58" s="230" t="str">
        <f t="shared" si="3"/>
        <v/>
      </c>
      <c r="E58" s="230" t="str">
        <f t="shared" si="4"/>
        <v/>
      </c>
      <c r="F58" s="230" t="str">
        <f t="shared" si="5"/>
        <v/>
      </c>
      <c r="G58" s="230" t="str">
        <f t="shared" si="6"/>
        <v/>
      </c>
      <c r="H58" s="230" t="str">
        <f t="shared" si="7"/>
        <v/>
      </c>
      <c r="I58" s="230" t="str">
        <f t="shared" si="8"/>
        <v/>
      </c>
      <c r="J58" s="230" t="str">
        <f t="shared" si="9"/>
        <v/>
      </c>
      <c r="K58" s="230" t="str">
        <f t="shared" si="10"/>
        <v/>
      </c>
      <c r="L58" s="230" t="str">
        <f t="shared" si="11"/>
        <v/>
      </c>
      <c r="M58" s="230" t="str">
        <f t="shared" si="12"/>
        <v/>
      </c>
      <c r="N58" s="230" t="str">
        <f t="shared" si="13"/>
        <v/>
      </c>
      <c r="O58" s="230" t="str">
        <f t="shared" si="14"/>
        <v/>
      </c>
      <c r="P58" s="133">
        <f t="shared" si="15"/>
        <v>0</v>
      </c>
      <c r="Q58" s="231" t="str">
        <f t="shared" si="16"/>
        <v/>
      </c>
      <c r="R58" s="117"/>
      <c r="S58" s="370"/>
      <c r="T58" s="370"/>
      <c r="U58" s="370"/>
      <c r="V58" s="370"/>
      <c r="W58" s="370"/>
      <c r="X58" s="370"/>
      <c r="Y58" s="370"/>
      <c r="Z58" s="370"/>
      <c r="AA58" s="370"/>
      <c r="AB58" s="370"/>
      <c r="AC58" s="370"/>
      <c r="AD58" s="371"/>
    </row>
    <row r="59" spans="1:30">
      <c r="A59" s="232" t="str">
        <f>'6-Annual Budget'!A55</f>
        <v>TOTAL CONTRIBUTED REVENUE</v>
      </c>
      <c r="B59" s="233">
        <f>'6-Annual Budget'!I55</f>
        <v>0</v>
      </c>
      <c r="C59" s="360"/>
      <c r="D59" s="235">
        <f>SUM(D38:D58)</f>
        <v>0</v>
      </c>
      <c r="E59" s="235">
        <f t="shared" ref="E59:O59" si="18">SUM(E38:E58)</f>
        <v>0</v>
      </c>
      <c r="F59" s="235">
        <f t="shared" si="18"/>
        <v>0</v>
      </c>
      <c r="G59" s="235">
        <f t="shared" si="18"/>
        <v>0</v>
      </c>
      <c r="H59" s="235">
        <f t="shared" si="18"/>
        <v>0</v>
      </c>
      <c r="I59" s="235">
        <f t="shared" si="18"/>
        <v>0</v>
      </c>
      <c r="J59" s="235">
        <f t="shared" si="18"/>
        <v>0</v>
      </c>
      <c r="K59" s="235">
        <f t="shared" si="18"/>
        <v>0</v>
      </c>
      <c r="L59" s="235">
        <f t="shared" si="18"/>
        <v>0</v>
      </c>
      <c r="M59" s="235">
        <f t="shared" si="18"/>
        <v>0</v>
      </c>
      <c r="N59" s="235">
        <f t="shared" si="18"/>
        <v>0</v>
      </c>
      <c r="O59" s="235">
        <f t="shared" si="18"/>
        <v>0</v>
      </c>
      <c r="P59" s="236">
        <f t="shared" si="15"/>
        <v>0</v>
      </c>
      <c r="Q59" s="231">
        <f t="shared" si="16"/>
        <v>0</v>
      </c>
      <c r="R59" s="117"/>
      <c r="S59" s="370"/>
      <c r="T59" s="370"/>
      <c r="U59" s="370"/>
      <c r="V59" s="370"/>
      <c r="W59" s="370"/>
      <c r="X59" s="370"/>
      <c r="Y59" s="370"/>
      <c r="Z59" s="370"/>
      <c r="AA59" s="370"/>
      <c r="AB59" s="370"/>
      <c r="AC59" s="370"/>
      <c r="AD59" s="371"/>
    </row>
    <row r="60" spans="1:30">
      <c r="A60" s="246" t="str">
        <f>'6-Annual Budget'!A56</f>
        <v/>
      </c>
      <c r="B60" s="156"/>
      <c r="C60" s="362"/>
      <c r="D60" s="248"/>
      <c r="E60" s="248"/>
      <c r="F60" s="248"/>
      <c r="G60" s="248"/>
      <c r="H60" s="248"/>
      <c r="I60" s="248"/>
      <c r="J60" s="248"/>
      <c r="K60" s="248"/>
      <c r="L60" s="248"/>
      <c r="M60" s="248"/>
      <c r="N60" s="248"/>
      <c r="O60" s="248"/>
      <c r="P60" s="249"/>
      <c r="Q60" s="241"/>
      <c r="R60" s="117"/>
      <c r="S60" s="370"/>
      <c r="T60" s="370"/>
      <c r="U60" s="370"/>
      <c r="V60" s="370"/>
      <c r="W60" s="370"/>
      <c r="X60" s="370"/>
      <c r="Y60" s="370"/>
      <c r="Z60" s="370"/>
      <c r="AA60" s="370"/>
      <c r="AB60" s="370"/>
      <c r="AC60" s="370"/>
      <c r="AD60" s="371"/>
    </row>
    <row r="61" spans="1:30" ht="18.5">
      <c r="A61" s="242" t="str">
        <f>'6-Annual Budget'!A57</f>
        <v>OTHER REVENUE</v>
      </c>
      <c r="B61" s="156"/>
      <c r="C61" s="362"/>
      <c r="D61" s="248"/>
      <c r="E61" s="248"/>
      <c r="F61" s="248"/>
      <c r="G61" s="248"/>
      <c r="H61" s="248"/>
      <c r="I61" s="248"/>
      <c r="J61" s="248"/>
      <c r="K61" s="248"/>
      <c r="L61" s="248"/>
      <c r="M61" s="248"/>
      <c r="N61" s="248"/>
      <c r="O61" s="248"/>
      <c r="P61" s="249"/>
      <c r="Q61" s="241"/>
      <c r="R61" s="117"/>
      <c r="S61" s="370"/>
      <c r="T61" s="370"/>
      <c r="U61" s="370"/>
      <c r="V61" s="370"/>
      <c r="W61" s="370"/>
      <c r="X61" s="370"/>
      <c r="Y61" s="370"/>
      <c r="Z61" s="370"/>
      <c r="AA61" s="370"/>
      <c r="AB61" s="370"/>
      <c r="AC61" s="370"/>
      <c r="AD61" s="371"/>
    </row>
    <row r="62" spans="1:30">
      <c r="A62" s="135" t="str">
        <f>'6-Annual Budget'!A58</f>
        <v/>
      </c>
      <c r="B62" s="136" t="str">
        <f>'6-Annual Budget'!I58</f>
        <v/>
      </c>
      <c r="C62" s="359"/>
      <c r="D62" s="230" t="str">
        <f t="shared" si="3"/>
        <v/>
      </c>
      <c r="E62" s="230" t="str">
        <f t="shared" si="4"/>
        <v/>
      </c>
      <c r="F62" s="230" t="str">
        <f t="shared" si="5"/>
        <v/>
      </c>
      <c r="G62" s="230" t="str">
        <f t="shared" si="6"/>
        <v/>
      </c>
      <c r="H62" s="230" t="str">
        <f t="shared" si="7"/>
        <v/>
      </c>
      <c r="I62" s="230" t="str">
        <f t="shared" si="8"/>
        <v/>
      </c>
      <c r="J62" s="230" t="str">
        <f t="shared" si="9"/>
        <v/>
      </c>
      <c r="K62" s="230" t="str">
        <f t="shared" si="10"/>
        <v/>
      </c>
      <c r="L62" s="230" t="str">
        <f t="shared" si="11"/>
        <v/>
      </c>
      <c r="M62" s="230" t="str">
        <f t="shared" si="12"/>
        <v/>
      </c>
      <c r="N62" s="230" t="str">
        <f t="shared" si="13"/>
        <v/>
      </c>
      <c r="O62" s="230" t="str">
        <f t="shared" si="14"/>
        <v/>
      </c>
      <c r="P62" s="133">
        <f t="shared" si="15"/>
        <v>0</v>
      </c>
      <c r="Q62" s="231" t="str">
        <f t="shared" si="16"/>
        <v/>
      </c>
      <c r="R62" s="117"/>
      <c r="S62" s="370"/>
      <c r="T62" s="370"/>
      <c r="U62" s="370"/>
      <c r="V62" s="370"/>
      <c r="W62" s="370"/>
      <c r="X62" s="370"/>
      <c r="Y62" s="370"/>
      <c r="Z62" s="370"/>
      <c r="AA62" s="370"/>
      <c r="AB62" s="370"/>
      <c r="AC62" s="370"/>
      <c r="AD62" s="371"/>
    </row>
    <row r="63" spans="1:30">
      <c r="A63" s="135" t="str">
        <f>'6-Annual Budget'!A59</f>
        <v/>
      </c>
      <c r="B63" s="136" t="str">
        <f>'6-Annual Budget'!I59</f>
        <v/>
      </c>
      <c r="C63" s="359"/>
      <c r="D63" s="230" t="str">
        <f t="shared" si="3"/>
        <v/>
      </c>
      <c r="E63" s="230" t="str">
        <f t="shared" si="4"/>
        <v/>
      </c>
      <c r="F63" s="230" t="str">
        <f t="shared" si="5"/>
        <v/>
      </c>
      <c r="G63" s="230" t="str">
        <f t="shared" si="6"/>
        <v/>
      </c>
      <c r="H63" s="230" t="str">
        <f t="shared" si="7"/>
        <v/>
      </c>
      <c r="I63" s="230" t="str">
        <f t="shared" si="8"/>
        <v/>
      </c>
      <c r="J63" s="230" t="str">
        <f t="shared" si="9"/>
        <v/>
      </c>
      <c r="K63" s="230" t="str">
        <f t="shared" si="10"/>
        <v/>
      </c>
      <c r="L63" s="230" t="str">
        <f t="shared" si="11"/>
        <v/>
      </c>
      <c r="M63" s="230" t="str">
        <f t="shared" si="12"/>
        <v/>
      </c>
      <c r="N63" s="230" t="str">
        <f t="shared" si="13"/>
        <v/>
      </c>
      <c r="O63" s="230" t="str">
        <f t="shared" si="14"/>
        <v/>
      </c>
      <c r="P63" s="133">
        <f t="shared" si="15"/>
        <v>0</v>
      </c>
      <c r="Q63" s="231" t="str">
        <f t="shared" si="16"/>
        <v/>
      </c>
      <c r="R63" s="117"/>
      <c r="S63" s="370"/>
      <c r="T63" s="370"/>
      <c r="U63" s="370"/>
      <c r="V63" s="370"/>
      <c r="W63" s="370"/>
      <c r="X63" s="370"/>
      <c r="Y63" s="370"/>
      <c r="Z63" s="370"/>
      <c r="AA63" s="370"/>
      <c r="AB63" s="370"/>
      <c r="AC63" s="370"/>
      <c r="AD63" s="371"/>
    </row>
    <row r="64" spans="1:30">
      <c r="A64" s="135" t="str">
        <f>'6-Annual Budget'!A60</f>
        <v/>
      </c>
      <c r="B64" s="136" t="str">
        <f>'6-Annual Budget'!I60</f>
        <v/>
      </c>
      <c r="C64" s="359"/>
      <c r="D64" s="230" t="str">
        <f t="shared" si="3"/>
        <v/>
      </c>
      <c r="E64" s="230" t="str">
        <f t="shared" si="4"/>
        <v/>
      </c>
      <c r="F64" s="230" t="str">
        <f t="shared" si="5"/>
        <v/>
      </c>
      <c r="G64" s="230" t="str">
        <f t="shared" si="6"/>
        <v/>
      </c>
      <c r="H64" s="230" t="str">
        <f t="shared" si="7"/>
        <v/>
      </c>
      <c r="I64" s="230" t="str">
        <f t="shared" si="8"/>
        <v/>
      </c>
      <c r="J64" s="230" t="str">
        <f t="shared" si="9"/>
        <v/>
      </c>
      <c r="K64" s="230" t="str">
        <f t="shared" si="10"/>
        <v/>
      </c>
      <c r="L64" s="230" t="str">
        <f t="shared" si="11"/>
        <v/>
      </c>
      <c r="M64" s="230" t="str">
        <f t="shared" si="12"/>
        <v/>
      </c>
      <c r="N64" s="230" t="str">
        <f t="shared" si="13"/>
        <v/>
      </c>
      <c r="O64" s="230" t="str">
        <f t="shared" si="14"/>
        <v/>
      </c>
      <c r="P64" s="133">
        <f t="shared" si="15"/>
        <v>0</v>
      </c>
      <c r="Q64" s="231" t="str">
        <f t="shared" si="16"/>
        <v/>
      </c>
      <c r="R64" s="117"/>
      <c r="S64" s="370"/>
      <c r="T64" s="370"/>
      <c r="U64" s="370"/>
      <c r="V64" s="370"/>
      <c r="W64" s="370"/>
      <c r="X64" s="370"/>
      <c r="Y64" s="370"/>
      <c r="Z64" s="370"/>
      <c r="AA64" s="370"/>
      <c r="AB64" s="370"/>
      <c r="AC64" s="370"/>
      <c r="AD64" s="371"/>
    </row>
    <row r="65" spans="1:30">
      <c r="A65" s="135" t="str">
        <f>'6-Annual Budget'!A61</f>
        <v/>
      </c>
      <c r="B65" s="136" t="str">
        <f>'6-Annual Budget'!I61</f>
        <v/>
      </c>
      <c r="C65" s="359"/>
      <c r="D65" s="230" t="str">
        <f t="shared" si="3"/>
        <v/>
      </c>
      <c r="E65" s="230" t="str">
        <f t="shared" si="4"/>
        <v/>
      </c>
      <c r="F65" s="230" t="str">
        <f t="shared" si="5"/>
        <v/>
      </c>
      <c r="G65" s="230" t="str">
        <f t="shared" si="6"/>
        <v/>
      </c>
      <c r="H65" s="230" t="str">
        <f t="shared" si="7"/>
        <v/>
      </c>
      <c r="I65" s="230" t="str">
        <f t="shared" si="8"/>
        <v/>
      </c>
      <c r="J65" s="230" t="str">
        <f t="shared" si="9"/>
        <v/>
      </c>
      <c r="K65" s="230" t="str">
        <f t="shared" si="10"/>
        <v/>
      </c>
      <c r="L65" s="230" t="str">
        <f t="shared" si="11"/>
        <v/>
      </c>
      <c r="M65" s="230" t="str">
        <f t="shared" si="12"/>
        <v/>
      </c>
      <c r="N65" s="230" t="str">
        <f t="shared" si="13"/>
        <v/>
      </c>
      <c r="O65" s="230" t="str">
        <f t="shared" si="14"/>
        <v/>
      </c>
      <c r="P65" s="133">
        <f t="shared" si="15"/>
        <v>0</v>
      </c>
      <c r="Q65" s="231" t="str">
        <f t="shared" si="16"/>
        <v/>
      </c>
      <c r="R65" s="117"/>
      <c r="S65" s="370"/>
      <c r="T65" s="370"/>
      <c r="U65" s="370"/>
      <c r="V65" s="370"/>
      <c r="W65" s="370"/>
      <c r="X65" s="370"/>
      <c r="Y65" s="370"/>
      <c r="Z65" s="370"/>
      <c r="AA65" s="370"/>
      <c r="AB65" s="370"/>
      <c r="AC65" s="370"/>
      <c r="AD65" s="371"/>
    </row>
    <row r="66" spans="1:30">
      <c r="A66" s="135" t="str">
        <f>'6-Annual Budget'!A62</f>
        <v/>
      </c>
      <c r="B66" s="136" t="str">
        <f>'6-Annual Budget'!I62</f>
        <v/>
      </c>
      <c r="C66" s="359"/>
      <c r="D66" s="230" t="str">
        <f t="shared" si="3"/>
        <v/>
      </c>
      <c r="E66" s="230" t="str">
        <f t="shared" si="4"/>
        <v/>
      </c>
      <c r="F66" s="230" t="str">
        <f t="shared" si="5"/>
        <v/>
      </c>
      <c r="G66" s="230" t="str">
        <f t="shared" si="6"/>
        <v/>
      </c>
      <c r="H66" s="230" t="str">
        <f t="shared" si="7"/>
        <v/>
      </c>
      <c r="I66" s="230" t="str">
        <f t="shared" si="8"/>
        <v/>
      </c>
      <c r="J66" s="230" t="str">
        <f t="shared" si="9"/>
        <v/>
      </c>
      <c r="K66" s="230" t="str">
        <f t="shared" si="10"/>
        <v/>
      </c>
      <c r="L66" s="230" t="str">
        <f t="shared" si="11"/>
        <v/>
      </c>
      <c r="M66" s="230" t="str">
        <f t="shared" si="12"/>
        <v/>
      </c>
      <c r="N66" s="230" t="str">
        <f t="shared" si="13"/>
        <v/>
      </c>
      <c r="O66" s="230" t="str">
        <f t="shared" si="14"/>
        <v/>
      </c>
      <c r="P66" s="133">
        <f t="shared" si="15"/>
        <v>0</v>
      </c>
      <c r="Q66" s="231" t="str">
        <f t="shared" si="16"/>
        <v/>
      </c>
      <c r="R66" s="117"/>
      <c r="S66" s="370"/>
      <c r="T66" s="370"/>
      <c r="U66" s="370"/>
      <c r="V66" s="370"/>
      <c r="W66" s="370"/>
      <c r="X66" s="370"/>
      <c r="Y66" s="370"/>
      <c r="Z66" s="370"/>
      <c r="AA66" s="370"/>
      <c r="AB66" s="370"/>
      <c r="AC66" s="370"/>
      <c r="AD66" s="371"/>
    </row>
    <row r="67" spans="1:30">
      <c r="A67" s="135" t="str">
        <f>'6-Annual Budget'!A63</f>
        <v/>
      </c>
      <c r="B67" s="136" t="str">
        <f>'6-Annual Budget'!I63</f>
        <v/>
      </c>
      <c r="C67" s="359"/>
      <c r="D67" s="230" t="str">
        <f t="shared" si="3"/>
        <v/>
      </c>
      <c r="E67" s="230" t="str">
        <f t="shared" si="4"/>
        <v/>
      </c>
      <c r="F67" s="230" t="str">
        <f t="shared" si="5"/>
        <v/>
      </c>
      <c r="G67" s="230" t="str">
        <f t="shared" si="6"/>
        <v/>
      </c>
      <c r="H67" s="230" t="str">
        <f t="shared" si="7"/>
        <v/>
      </c>
      <c r="I67" s="230" t="str">
        <f t="shared" si="8"/>
        <v/>
      </c>
      <c r="J67" s="230" t="str">
        <f t="shared" si="9"/>
        <v/>
      </c>
      <c r="K67" s="230" t="str">
        <f t="shared" si="10"/>
        <v/>
      </c>
      <c r="L67" s="230" t="str">
        <f t="shared" si="11"/>
        <v/>
      </c>
      <c r="M67" s="230" t="str">
        <f t="shared" si="12"/>
        <v/>
      </c>
      <c r="N67" s="230" t="str">
        <f t="shared" si="13"/>
        <v/>
      </c>
      <c r="O67" s="230" t="str">
        <f t="shared" si="14"/>
        <v/>
      </c>
      <c r="P67" s="133">
        <f t="shared" si="15"/>
        <v>0</v>
      </c>
      <c r="Q67" s="231" t="str">
        <f t="shared" si="16"/>
        <v/>
      </c>
      <c r="R67" s="117"/>
      <c r="S67" s="370"/>
      <c r="T67" s="370"/>
      <c r="U67" s="370"/>
      <c r="V67" s="370"/>
      <c r="W67" s="370"/>
      <c r="X67" s="370"/>
      <c r="Y67" s="370"/>
      <c r="Z67" s="370"/>
      <c r="AA67" s="370"/>
      <c r="AB67" s="370"/>
      <c r="AC67" s="370"/>
      <c r="AD67" s="371"/>
    </row>
    <row r="68" spans="1:30">
      <c r="A68" s="135" t="str">
        <f>'6-Annual Budget'!A64</f>
        <v/>
      </c>
      <c r="B68" s="136" t="str">
        <f>'6-Annual Budget'!I64</f>
        <v/>
      </c>
      <c r="C68" s="359"/>
      <c r="D68" s="230" t="str">
        <f t="shared" si="3"/>
        <v/>
      </c>
      <c r="E68" s="230" t="str">
        <f t="shared" si="4"/>
        <v/>
      </c>
      <c r="F68" s="230" t="str">
        <f t="shared" si="5"/>
        <v/>
      </c>
      <c r="G68" s="230" t="str">
        <f t="shared" si="6"/>
        <v/>
      </c>
      <c r="H68" s="230" t="str">
        <f t="shared" si="7"/>
        <v/>
      </c>
      <c r="I68" s="230" t="str">
        <f t="shared" si="8"/>
        <v/>
      </c>
      <c r="J68" s="230" t="str">
        <f t="shared" si="9"/>
        <v/>
      </c>
      <c r="K68" s="230" t="str">
        <f t="shared" si="10"/>
        <v/>
      </c>
      <c r="L68" s="230" t="str">
        <f t="shared" si="11"/>
        <v/>
      </c>
      <c r="M68" s="230" t="str">
        <f t="shared" si="12"/>
        <v/>
      </c>
      <c r="N68" s="230" t="str">
        <f t="shared" si="13"/>
        <v/>
      </c>
      <c r="O68" s="230" t="str">
        <f t="shared" si="14"/>
        <v/>
      </c>
      <c r="P68" s="133">
        <f t="shared" si="15"/>
        <v>0</v>
      </c>
      <c r="Q68" s="231" t="str">
        <f t="shared" si="16"/>
        <v/>
      </c>
      <c r="R68" s="117"/>
      <c r="S68" s="370"/>
      <c r="T68" s="370"/>
      <c r="U68" s="370"/>
      <c r="V68" s="370"/>
      <c r="W68" s="370"/>
      <c r="X68" s="370"/>
      <c r="Y68" s="370"/>
      <c r="Z68" s="370"/>
      <c r="AA68" s="370"/>
      <c r="AB68" s="370"/>
      <c r="AC68" s="370"/>
      <c r="AD68" s="371"/>
    </row>
    <row r="69" spans="1:30">
      <c r="A69" s="135" t="str">
        <f>'6-Annual Budget'!A65</f>
        <v/>
      </c>
      <c r="B69" s="136" t="str">
        <f>'6-Annual Budget'!I65</f>
        <v/>
      </c>
      <c r="C69" s="359"/>
      <c r="D69" s="230" t="str">
        <f t="shared" si="3"/>
        <v/>
      </c>
      <c r="E69" s="230" t="str">
        <f t="shared" si="4"/>
        <v/>
      </c>
      <c r="F69" s="230" t="str">
        <f t="shared" si="5"/>
        <v/>
      </c>
      <c r="G69" s="230" t="str">
        <f t="shared" si="6"/>
        <v/>
      </c>
      <c r="H69" s="230" t="str">
        <f t="shared" si="7"/>
        <v/>
      </c>
      <c r="I69" s="230" t="str">
        <f t="shared" si="8"/>
        <v/>
      </c>
      <c r="J69" s="230" t="str">
        <f t="shared" si="9"/>
        <v/>
      </c>
      <c r="K69" s="230" t="str">
        <f t="shared" si="10"/>
        <v/>
      </c>
      <c r="L69" s="230" t="str">
        <f t="shared" si="11"/>
        <v/>
      </c>
      <c r="M69" s="230" t="str">
        <f t="shared" si="12"/>
        <v/>
      </c>
      <c r="N69" s="230" t="str">
        <f t="shared" si="13"/>
        <v/>
      </c>
      <c r="O69" s="230" t="str">
        <f t="shared" si="14"/>
        <v/>
      </c>
      <c r="P69" s="133">
        <f t="shared" si="15"/>
        <v>0</v>
      </c>
      <c r="Q69" s="231" t="str">
        <f t="shared" si="16"/>
        <v/>
      </c>
      <c r="R69" s="117"/>
      <c r="S69" s="370"/>
      <c r="T69" s="370"/>
      <c r="U69" s="370"/>
      <c r="V69" s="370"/>
      <c r="W69" s="370"/>
      <c r="X69" s="370"/>
      <c r="Y69" s="370"/>
      <c r="Z69" s="370"/>
      <c r="AA69" s="370"/>
      <c r="AB69" s="370"/>
      <c r="AC69" s="370"/>
      <c r="AD69" s="371"/>
    </row>
    <row r="70" spans="1:30">
      <c r="A70" s="232" t="str">
        <f>'6-Annual Budget'!A66</f>
        <v>TOTAL OTHER REVENUE</v>
      </c>
      <c r="B70" s="233">
        <f>'6-Annual Budget'!I66</f>
        <v>0</v>
      </c>
      <c r="C70" s="234"/>
      <c r="D70" s="235">
        <f>SUM(D62:D69)</f>
        <v>0</v>
      </c>
      <c r="E70" s="235">
        <f t="shared" ref="E70:P70" si="19">SUM(E62:E69)</f>
        <v>0</v>
      </c>
      <c r="F70" s="235">
        <f t="shared" si="19"/>
        <v>0</v>
      </c>
      <c r="G70" s="235">
        <f t="shared" si="19"/>
        <v>0</v>
      </c>
      <c r="H70" s="235">
        <f t="shared" si="19"/>
        <v>0</v>
      </c>
      <c r="I70" s="235">
        <f t="shared" si="19"/>
        <v>0</v>
      </c>
      <c r="J70" s="235">
        <f t="shared" si="19"/>
        <v>0</v>
      </c>
      <c r="K70" s="235">
        <f t="shared" si="19"/>
        <v>0</v>
      </c>
      <c r="L70" s="235">
        <f t="shared" si="19"/>
        <v>0</v>
      </c>
      <c r="M70" s="235">
        <f t="shared" si="19"/>
        <v>0</v>
      </c>
      <c r="N70" s="235">
        <f t="shared" si="19"/>
        <v>0</v>
      </c>
      <c r="O70" s="235">
        <f t="shared" si="19"/>
        <v>0</v>
      </c>
      <c r="P70" s="235">
        <f t="shared" si="19"/>
        <v>0</v>
      </c>
      <c r="Q70" s="231">
        <f t="shared" si="16"/>
        <v>0</v>
      </c>
      <c r="R70" s="117"/>
      <c r="S70" s="370"/>
      <c r="T70" s="370"/>
      <c r="U70" s="370"/>
      <c r="V70" s="370"/>
      <c r="W70" s="370"/>
      <c r="X70" s="370"/>
      <c r="Y70" s="370"/>
      <c r="Z70" s="370"/>
      <c r="AA70" s="370"/>
      <c r="AB70" s="370"/>
      <c r="AC70" s="370"/>
      <c r="AD70" s="371"/>
    </row>
    <row r="71" spans="1:30">
      <c r="A71" s="238"/>
      <c r="B71" s="153"/>
      <c r="C71" s="117"/>
      <c r="D71" s="239"/>
      <c r="E71" s="239"/>
      <c r="F71" s="239"/>
      <c r="G71" s="239"/>
      <c r="H71" s="239"/>
      <c r="I71" s="239"/>
      <c r="J71" s="239"/>
      <c r="K71" s="239"/>
      <c r="L71" s="239"/>
      <c r="M71" s="239"/>
      <c r="N71" s="239"/>
      <c r="O71" s="239"/>
      <c r="P71" s="240"/>
      <c r="Q71" s="241"/>
      <c r="R71" s="117"/>
      <c r="S71" s="370"/>
      <c r="T71" s="370"/>
      <c r="U71" s="370"/>
      <c r="V71" s="370"/>
      <c r="W71" s="370"/>
      <c r="X71" s="370"/>
      <c r="Y71" s="370"/>
      <c r="Z71" s="370"/>
      <c r="AA71" s="370"/>
      <c r="AB71" s="370"/>
      <c r="AC71" s="370"/>
      <c r="AD71" s="371"/>
    </row>
    <row r="72" spans="1:30" ht="18.5">
      <c r="A72" s="250" t="str">
        <f>'6-Annual Budget'!A68</f>
        <v>TOTAL REVENUE</v>
      </c>
      <c r="B72" s="251">
        <f>'6-Annual Budget'!I68</f>
        <v>0</v>
      </c>
      <c r="C72" s="252"/>
      <c r="D72" s="253">
        <f>SUM(D70,D59,D35)</f>
        <v>0</v>
      </c>
      <c r="E72" s="253">
        <f t="shared" ref="E72:O72" si="20">SUM(E70,E59,E35)</f>
        <v>0</v>
      </c>
      <c r="F72" s="253">
        <f t="shared" si="20"/>
        <v>0</v>
      </c>
      <c r="G72" s="253">
        <f t="shared" si="20"/>
        <v>0</v>
      </c>
      <c r="H72" s="253">
        <f t="shared" si="20"/>
        <v>0</v>
      </c>
      <c r="I72" s="253">
        <f t="shared" si="20"/>
        <v>0</v>
      </c>
      <c r="J72" s="253">
        <f t="shared" si="20"/>
        <v>0</v>
      </c>
      <c r="K72" s="253">
        <f t="shared" si="20"/>
        <v>0</v>
      </c>
      <c r="L72" s="253">
        <f t="shared" si="20"/>
        <v>0</v>
      </c>
      <c r="M72" s="253">
        <f t="shared" si="20"/>
        <v>0</v>
      </c>
      <c r="N72" s="253">
        <f t="shared" si="20"/>
        <v>0</v>
      </c>
      <c r="O72" s="253">
        <f t="shared" si="20"/>
        <v>0</v>
      </c>
      <c r="P72" s="254">
        <f t="shared" si="15"/>
        <v>0</v>
      </c>
      <c r="Q72" s="237">
        <f t="shared" si="16"/>
        <v>0</v>
      </c>
      <c r="R72" s="252"/>
      <c r="S72" s="370"/>
      <c r="T72" s="370"/>
      <c r="U72" s="370"/>
      <c r="V72" s="370"/>
      <c r="W72" s="370"/>
      <c r="X72" s="370"/>
      <c r="Y72" s="370"/>
      <c r="Z72" s="370"/>
      <c r="AA72" s="370"/>
      <c r="AB72" s="370"/>
      <c r="AC72" s="370"/>
      <c r="AD72" s="371"/>
    </row>
    <row r="73" spans="1:30">
      <c r="A73" s="238"/>
      <c r="B73" s="153"/>
      <c r="C73" s="117"/>
      <c r="D73" s="239"/>
      <c r="E73" s="239"/>
      <c r="F73" s="239"/>
      <c r="G73" s="239"/>
      <c r="H73" s="239"/>
      <c r="I73" s="239"/>
      <c r="J73" s="239"/>
      <c r="K73" s="239"/>
      <c r="L73" s="239"/>
      <c r="M73" s="239"/>
      <c r="N73" s="239"/>
      <c r="O73" s="239"/>
      <c r="P73" s="240"/>
      <c r="Q73" s="241"/>
      <c r="R73" s="117"/>
      <c r="S73" s="370"/>
      <c r="T73" s="370"/>
      <c r="U73" s="370"/>
      <c r="V73" s="370"/>
      <c r="W73" s="370"/>
      <c r="X73" s="370"/>
      <c r="Y73" s="370"/>
      <c r="Z73" s="370"/>
      <c r="AA73" s="370"/>
      <c r="AB73" s="370"/>
      <c r="AC73" s="370"/>
      <c r="AD73" s="371"/>
    </row>
    <row r="74" spans="1:30" ht="21">
      <c r="A74" s="590" t="s">
        <v>148</v>
      </c>
      <c r="B74" s="591"/>
      <c r="C74" s="591"/>
      <c r="D74" s="255"/>
      <c r="E74" s="255"/>
      <c r="F74" s="255"/>
      <c r="G74" s="255"/>
      <c r="H74" s="255"/>
      <c r="I74" s="255"/>
      <c r="J74" s="255"/>
      <c r="K74" s="255"/>
      <c r="L74" s="255"/>
      <c r="M74" s="255"/>
      <c r="N74" s="255"/>
      <c r="O74" s="255"/>
      <c r="P74" s="256"/>
      <c r="Q74" s="257"/>
      <c r="R74" s="258"/>
      <c r="S74" s="370"/>
      <c r="T74" s="370"/>
      <c r="U74" s="370"/>
      <c r="V74" s="370"/>
      <c r="W74" s="370"/>
      <c r="X74" s="370"/>
      <c r="Y74" s="370"/>
      <c r="Z74" s="370"/>
      <c r="AA74" s="370"/>
      <c r="AB74" s="370"/>
      <c r="AC74" s="370"/>
      <c r="AD74" s="371"/>
    </row>
    <row r="75" spans="1:30" ht="21">
      <c r="A75" s="259" t="s">
        <v>84</v>
      </c>
      <c r="B75" s="226"/>
      <c r="C75" s="226"/>
      <c r="D75" s="255"/>
      <c r="E75" s="255"/>
      <c r="F75" s="255"/>
      <c r="G75" s="255"/>
      <c r="H75" s="255"/>
      <c r="I75" s="255"/>
      <c r="J75" s="255"/>
      <c r="K75" s="255"/>
      <c r="L75" s="255"/>
      <c r="M75" s="255"/>
      <c r="N75" s="255"/>
      <c r="O75" s="255"/>
      <c r="P75" s="256"/>
      <c r="Q75" s="257"/>
      <c r="R75" s="258"/>
      <c r="S75" s="370"/>
      <c r="T75" s="370"/>
      <c r="U75" s="370"/>
      <c r="V75" s="370"/>
      <c r="W75" s="370"/>
      <c r="X75" s="370"/>
      <c r="Y75" s="370"/>
      <c r="Z75" s="370"/>
      <c r="AA75" s="370"/>
      <c r="AB75" s="370"/>
      <c r="AC75" s="370"/>
      <c r="AD75" s="371"/>
    </row>
    <row r="76" spans="1:30">
      <c r="A76" s="135" t="str">
        <f>'6-Annual Budget'!A73</f>
        <v/>
      </c>
      <c r="B76" s="136" t="str">
        <f>'6-Annual Budget'!I73</f>
        <v/>
      </c>
      <c r="C76" s="359"/>
      <c r="D76" s="230" t="str">
        <f t="shared" si="3"/>
        <v/>
      </c>
      <c r="E76" s="230" t="str">
        <f t="shared" si="4"/>
        <v/>
      </c>
      <c r="F76" s="230" t="str">
        <f t="shared" si="5"/>
        <v/>
      </c>
      <c r="G76" s="230" t="str">
        <f t="shared" si="6"/>
        <v/>
      </c>
      <c r="H76" s="230" t="str">
        <f t="shared" si="7"/>
        <v/>
      </c>
      <c r="I76" s="230" t="str">
        <f t="shared" si="8"/>
        <v/>
      </c>
      <c r="J76" s="230" t="str">
        <f t="shared" si="9"/>
        <v/>
      </c>
      <c r="K76" s="230" t="str">
        <f t="shared" si="10"/>
        <v/>
      </c>
      <c r="L76" s="230" t="str">
        <f t="shared" si="11"/>
        <v/>
      </c>
      <c r="M76" s="230" t="str">
        <f t="shared" si="12"/>
        <v/>
      </c>
      <c r="N76" s="230" t="str">
        <f t="shared" si="13"/>
        <v/>
      </c>
      <c r="O76" s="230" t="str">
        <f t="shared" si="14"/>
        <v/>
      </c>
      <c r="P76" s="133">
        <f t="shared" si="15"/>
        <v>0</v>
      </c>
      <c r="Q76" s="231" t="str">
        <f t="shared" si="16"/>
        <v/>
      </c>
      <c r="R76" s="117"/>
      <c r="S76" s="370"/>
      <c r="T76" s="370"/>
      <c r="U76" s="370"/>
      <c r="V76" s="370"/>
      <c r="W76" s="370"/>
      <c r="X76" s="370"/>
      <c r="Y76" s="370"/>
      <c r="Z76" s="370"/>
      <c r="AA76" s="370"/>
      <c r="AB76" s="370"/>
      <c r="AC76" s="370"/>
      <c r="AD76" s="371"/>
    </row>
    <row r="77" spans="1:30">
      <c r="A77" s="135" t="str">
        <f>'6-Annual Budget'!A74</f>
        <v/>
      </c>
      <c r="B77" s="136" t="str">
        <f>'6-Annual Budget'!I74</f>
        <v/>
      </c>
      <c r="C77" s="359"/>
      <c r="D77" s="230" t="str">
        <f t="shared" si="3"/>
        <v/>
      </c>
      <c r="E77" s="230" t="str">
        <f t="shared" si="4"/>
        <v/>
      </c>
      <c r="F77" s="230" t="str">
        <f t="shared" si="5"/>
        <v/>
      </c>
      <c r="G77" s="230" t="str">
        <f t="shared" si="6"/>
        <v/>
      </c>
      <c r="H77" s="230" t="str">
        <f t="shared" si="7"/>
        <v/>
      </c>
      <c r="I77" s="230" t="str">
        <f t="shared" si="8"/>
        <v/>
      </c>
      <c r="J77" s="230" t="str">
        <f t="shared" si="9"/>
        <v/>
      </c>
      <c r="K77" s="230" t="str">
        <f t="shared" si="10"/>
        <v/>
      </c>
      <c r="L77" s="230" t="str">
        <f t="shared" si="11"/>
        <v/>
      </c>
      <c r="M77" s="230" t="str">
        <f t="shared" si="12"/>
        <v/>
      </c>
      <c r="N77" s="230" t="str">
        <f t="shared" si="13"/>
        <v/>
      </c>
      <c r="O77" s="230" t="str">
        <f t="shared" si="14"/>
        <v/>
      </c>
      <c r="P77" s="133">
        <f t="shared" si="15"/>
        <v>0</v>
      </c>
      <c r="Q77" s="231" t="str">
        <f t="shared" si="16"/>
        <v/>
      </c>
      <c r="R77" s="117"/>
      <c r="S77" s="370"/>
      <c r="T77" s="370"/>
      <c r="U77" s="370"/>
      <c r="V77" s="370"/>
      <c r="W77" s="370"/>
      <c r="X77" s="370"/>
      <c r="Y77" s="370"/>
      <c r="Z77" s="370"/>
      <c r="AA77" s="370"/>
      <c r="AB77" s="370"/>
      <c r="AC77" s="370"/>
      <c r="AD77" s="371"/>
    </row>
    <row r="78" spans="1:30">
      <c r="A78" s="135" t="str">
        <f>'6-Annual Budget'!A75</f>
        <v/>
      </c>
      <c r="B78" s="136" t="str">
        <f>'6-Annual Budget'!I75</f>
        <v/>
      </c>
      <c r="C78" s="359"/>
      <c r="D78" s="230" t="str">
        <f t="shared" si="3"/>
        <v/>
      </c>
      <c r="E78" s="230" t="str">
        <f t="shared" si="4"/>
        <v/>
      </c>
      <c r="F78" s="230" t="str">
        <f t="shared" si="5"/>
        <v/>
      </c>
      <c r="G78" s="230" t="str">
        <f t="shared" si="6"/>
        <v/>
      </c>
      <c r="H78" s="230" t="str">
        <f t="shared" si="7"/>
        <v/>
      </c>
      <c r="I78" s="230" t="str">
        <f t="shared" si="8"/>
        <v/>
      </c>
      <c r="J78" s="230" t="str">
        <f t="shared" si="9"/>
        <v/>
      </c>
      <c r="K78" s="230" t="str">
        <f t="shared" si="10"/>
        <v/>
      </c>
      <c r="L78" s="230" t="str">
        <f t="shared" si="11"/>
        <v/>
      </c>
      <c r="M78" s="230" t="str">
        <f t="shared" si="12"/>
        <v/>
      </c>
      <c r="N78" s="230" t="str">
        <f t="shared" si="13"/>
        <v/>
      </c>
      <c r="O78" s="230" t="str">
        <f t="shared" si="14"/>
        <v/>
      </c>
      <c r="P78" s="133">
        <f t="shared" si="15"/>
        <v>0</v>
      </c>
      <c r="Q78" s="231" t="str">
        <f t="shared" si="16"/>
        <v/>
      </c>
      <c r="R78" s="117"/>
      <c r="S78" s="370"/>
      <c r="T78" s="370"/>
      <c r="U78" s="370"/>
      <c r="V78" s="370"/>
      <c r="W78" s="370"/>
      <c r="X78" s="370"/>
      <c r="Y78" s="370"/>
      <c r="Z78" s="370"/>
      <c r="AA78" s="370"/>
      <c r="AB78" s="370"/>
      <c r="AC78" s="370"/>
      <c r="AD78" s="371"/>
    </row>
    <row r="79" spans="1:30">
      <c r="A79" s="135" t="str">
        <f>'6-Annual Budget'!A76</f>
        <v/>
      </c>
      <c r="B79" s="136" t="str">
        <f>'6-Annual Budget'!I76</f>
        <v/>
      </c>
      <c r="C79" s="359"/>
      <c r="D79" s="230" t="str">
        <f t="shared" si="3"/>
        <v/>
      </c>
      <c r="E79" s="230" t="str">
        <f t="shared" si="4"/>
        <v/>
      </c>
      <c r="F79" s="230" t="str">
        <f t="shared" si="5"/>
        <v/>
      </c>
      <c r="G79" s="230" t="str">
        <f t="shared" si="6"/>
        <v/>
      </c>
      <c r="H79" s="230" t="str">
        <f t="shared" si="7"/>
        <v/>
      </c>
      <c r="I79" s="230" t="str">
        <f t="shared" si="8"/>
        <v/>
      </c>
      <c r="J79" s="230" t="str">
        <f t="shared" si="9"/>
        <v/>
      </c>
      <c r="K79" s="230" t="str">
        <f t="shared" si="10"/>
        <v/>
      </c>
      <c r="L79" s="230" t="str">
        <f t="shared" si="11"/>
        <v/>
      </c>
      <c r="M79" s="230" t="str">
        <f t="shared" si="12"/>
        <v/>
      </c>
      <c r="N79" s="230" t="str">
        <f t="shared" si="13"/>
        <v/>
      </c>
      <c r="O79" s="230" t="str">
        <f t="shared" si="14"/>
        <v/>
      </c>
      <c r="P79" s="133">
        <f t="shared" si="15"/>
        <v>0</v>
      </c>
      <c r="Q79" s="231" t="str">
        <f t="shared" si="16"/>
        <v/>
      </c>
      <c r="R79" s="117"/>
      <c r="S79" s="370"/>
      <c r="T79" s="370"/>
      <c r="U79" s="370"/>
      <c r="V79" s="370"/>
      <c r="W79" s="370"/>
      <c r="X79" s="370"/>
      <c r="Y79" s="370"/>
      <c r="Z79" s="370"/>
      <c r="AA79" s="370"/>
      <c r="AB79" s="370"/>
      <c r="AC79" s="370"/>
      <c r="AD79" s="371"/>
    </row>
    <row r="80" spans="1:30">
      <c r="A80" s="135" t="str">
        <f>'6-Annual Budget'!A77</f>
        <v/>
      </c>
      <c r="B80" s="136" t="str">
        <f>'6-Annual Budget'!I77</f>
        <v/>
      </c>
      <c r="C80" s="359"/>
      <c r="D80" s="230" t="str">
        <f t="shared" si="3"/>
        <v/>
      </c>
      <c r="E80" s="230" t="str">
        <f t="shared" si="4"/>
        <v/>
      </c>
      <c r="F80" s="230" t="str">
        <f t="shared" si="5"/>
        <v/>
      </c>
      <c r="G80" s="230" t="str">
        <f t="shared" si="6"/>
        <v/>
      </c>
      <c r="H80" s="230" t="str">
        <f t="shared" si="7"/>
        <v/>
      </c>
      <c r="I80" s="230" t="str">
        <f t="shared" si="8"/>
        <v/>
      </c>
      <c r="J80" s="230" t="str">
        <f t="shared" si="9"/>
        <v/>
      </c>
      <c r="K80" s="230" t="str">
        <f t="shared" si="10"/>
        <v/>
      </c>
      <c r="L80" s="230" t="str">
        <f t="shared" si="11"/>
        <v/>
      </c>
      <c r="M80" s="230" t="str">
        <f t="shared" si="12"/>
        <v/>
      </c>
      <c r="N80" s="230" t="str">
        <f t="shared" si="13"/>
        <v/>
      </c>
      <c r="O80" s="230" t="str">
        <f t="shared" si="14"/>
        <v/>
      </c>
      <c r="P80" s="133">
        <f t="shared" si="15"/>
        <v>0</v>
      </c>
      <c r="Q80" s="231" t="str">
        <f t="shared" si="16"/>
        <v/>
      </c>
      <c r="R80" s="117"/>
      <c r="S80" s="370"/>
      <c r="T80" s="370"/>
      <c r="U80" s="370"/>
      <c r="V80" s="370"/>
      <c r="W80" s="370"/>
      <c r="X80" s="370"/>
      <c r="Y80" s="370"/>
      <c r="Z80" s="370"/>
      <c r="AA80" s="370"/>
      <c r="AB80" s="370"/>
      <c r="AC80" s="370"/>
      <c r="AD80" s="371"/>
    </row>
    <row r="81" spans="1:30">
      <c r="A81" s="135" t="str">
        <f>'6-Annual Budget'!A78</f>
        <v/>
      </c>
      <c r="B81" s="136" t="str">
        <f>'6-Annual Budget'!I78</f>
        <v/>
      </c>
      <c r="C81" s="359"/>
      <c r="D81" s="230" t="str">
        <f t="shared" ref="D81:D144" si="21">IF($C81=$C$4,$B81/12,IF($C81=$C$5,$B81/4,IF($C81=$C$6,S81,"")))</f>
        <v/>
      </c>
      <c r="E81" s="230" t="str">
        <f t="shared" ref="E81:E144" si="22">IF($C81=$C$4,$B81/12,IF($C81=$C$5,"",IF($C81=$C$6,T81,"")))</f>
        <v/>
      </c>
      <c r="F81" s="230" t="str">
        <f t="shared" ref="F81:F144" si="23">IF($C81=$C$4,$B81/12,IF($C81=$C$5,"",IF($C81=$C$6,U81,"")))</f>
        <v/>
      </c>
      <c r="G81" s="230" t="str">
        <f t="shared" ref="G81:G144" si="24">IF($C81=$C$4,$B81/12,IF($C81=$C$5,$B81/4,IF($C81=$C$6,V81,"")))</f>
        <v/>
      </c>
      <c r="H81" s="230" t="str">
        <f t="shared" ref="H81:H144" si="25">IF($C81=$C$4,$B81/12,IF($C81=$C$5,"",IF($C81=$C$6,W81,"")))</f>
        <v/>
      </c>
      <c r="I81" s="230" t="str">
        <f t="shared" ref="I81:I144" si="26">IF($C81=$C$4,$B81/12,IF($C81=$C$5,"",IF($C81=$C$6,X81,"")))</f>
        <v/>
      </c>
      <c r="J81" s="230" t="str">
        <f t="shared" ref="J81:J144" si="27">IF($C81=$C$4,$B81/12,IF($C81=$C$5,$B81/4,IF($C81=$C$6,Y81,"")))</f>
        <v/>
      </c>
      <c r="K81" s="230" t="str">
        <f t="shared" ref="K81:K144" si="28">IF($C81=$C$4,$B81/12,IF($C81=$C$5,"",IF($C81=$C$6,Z81,"")))</f>
        <v/>
      </c>
      <c r="L81" s="230" t="str">
        <f t="shared" ref="L81:L144" si="29">IF($C81=$C$4,$B81/12,IF($C81=$C$5,"",IF($C81=$C$6,AA81,"")))</f>
        <v/>
      </c>
      <c r="M81" s="230" t="str">
        <f t="shared" ref="M81:M144" si="30">IF($C81=$C$4,$B81/12,IF($C81=$C$5,$B81/4,IF($C81=$C$6,AB81,"")))</f>
        <v/>
      </c>
      <c r="N81" s="230" t="str">
        <f t="shared" ref="N81:N144" si="31">IF($C81=$C$4,$B81/12,IF($C81=$C$5,"",IF($C81=$C$6,AC81,"")))</f>
        <v/>
      </c>
      <c r="O81" s="230" t="str">
        <f t="shared" ref="O81:O144" si="32">IF($C81=$C$4,$B81/12,IF($C81=$C$5,"",IF($C81=$C$6,AD81,"")))</f>
        <v/>
      </c>
      <c r="P81" s="133">
        <f t="shared" ref="P81:P144" si="33">SUM(D81:O81)</f>
        <v>0</v>
      </c>
      <c r="Q81" s="231" t="str">
        <f t="shared" ref="Q81:Q144" si="34">IFERROR(P81-B81,"")</f>
        <v/>
      </c>
      <c r="R81" s="117"/>
      <c r="S81" s="370"/>
      <c r="T81" s="370"/>
      <c r="U81" s="370"/>
      <c r="V81" s="370"/>
      <c r="W81" s="370"/>
      <c r="X81" s="370"/>
      <c r="Y81" s="370"/>
      <c r="Z81" s="370"/>
      <c r="AA81" s="370"/>
      <c r="AB81" s="370"/>
      <c r="AC81" s="370"/>
      <c r="AD81" s="371"/>
    </row>
    <row r="82" spans="1:30">
      <c r="A82" s="135" t="str">
        <f>'6-Annual Budget'!A79</f>
        <v/>
      </c>
      <c r="B82" s="136" t="str">
        <f>'6-Annual Budget'!I79</f>
        <v/>
      </c>
      <c r="C82" s="359"/>
      <c r="D82" s="230" t="str">
        <f t="shared" si="21"/>
        <v/>
      </c>
      <c r="E82" s="230" t="str">
        <f t="shared" si="22"/>
        <v/>
      </c>
      <c r="F82" s="230" t="str">
        <f t="shared" si="23"/>
        <v/>
      </c>
      <c r="G82" s="230" t="str">
        <f t="shared" si="24"/>
        <v/>
      </c>
      <c r="H82" s="230" t="str">
        <f t="shared" si="25"/>
        <v/>
      </c>
      <c r="I82" s="230" t="str">
        <f t="shared" si="26"/>
        <v/>
      </c>
      <c r="J82" s="230" t="str">
        <f t="shared" si="27"/>
        <v/>
      </c>
      <c r="K82" s="230" t="str">
        <f t="shared" si="28"/>
        <v/>
      </c>
      <c r="L82" s="230" t="str">
        <f t="shared" si="29"/>
        <v/>
      </c>
      <c r="M82" s="230" t="str">
        <f t="shared" si="30"/>
        <v/>
      </c>
      <c r="N82" s="230" t="str">
        <f t="shared" si="31"/>
        <v/>
      </c>
      <c r="O82" s="230" t="str">
        <f t="shared" si="32"/>
        <v/>
      </c>
      <c r="P82" s="133">
        <f t="shared" si="33"/>
        <v>0</v>
      </c>
      <c r="Q82" s="231" t="str">
        <f t="shared" si="34"/>
        <v/>
      </c>
      <c r="R82" s="117"/>
      <c r="S82" s="370"/>
      <c r="T82" s="370"/>
      <c r="U82" s="370"/>
      <c r="V82" s="370"/>
      <c r="W82" s="370"/>
      <c r="X82" s="370"/>
      <c r="Y82" s="370"/>
      <c r="Z82" s="370"/>
      <c r="AA82" s="370"/>
      <c r="AB82" s="370"/>
      <c r="AC82" s="370"/>
      <c r="AD82" s="371"/>
    </row>
    <row r="83" spans="1:30">
      <c r="A83" s="135" t="str">
        <f>'6-Annual Budget'!A80</f>
        <v/>
      </c>
      <c r="B83" s="136" t="str">
        <f>'6-Annual Budget'!I80</f>
        <v/>
      </c>
      <c r="C83" s="359"/>
      <c r="D83" s="230" t="str">
        <f t="shared" si="21"/>
        <v/>
      </c>
      <c r="E83" s="230" t="str">
        <f t="shared" si="22"/>
        <v/>
      </c>
      <c r="F83" s="230" t="str">
        <f t="shared" si="23"/>
        <v/>
      </c>
      <c r="G83" s="230" t="str">
        <f t="shared" si="24"/>
        <v/>
      </c>
      <c r="H83" s="230" t="str">
        <f t="shared" si="25"/>
        <v/>
      </c>
      <c r="I83" s="230" t="str">
        <f t="shared" si="26"/>
        <v/>
      </c>
      <c r="J83" s="230" t="str">
        <f t="shared" si="27"/>
        <v/>
      </c>
      <c r="K83" s="230" t="str">
        <f t="shared" si="28"/>
        <v/>
      </c>
      <c r="L83" s="230" t="str">
        <f t="shared" si="29"/>
        <v/>
      </c>
      <c r="M83" s="230" t="str">
        <f t="shared" si="30"/>
        <v/>
      </c>
      <c r="N83" s="230" t="str">
        <f t="shared" si="31"/>
        <v/>
      </c>
      <c r="O83" s="230" t="str">
        <f t="shared" si="32"/>
        <v/>
      </c>
      <c r="P83" s="133">
        <f t="shared" si="33"/>
        <v>0</v>
      </c>
      <c r="Q83" s="231" t="str">
        <f t="shared" si="34"/>
        <v/>
      </c>
      <c r="R83" s="117"/>
      <c r="S83" s="370"/>
      <c r="T83" s="370"/>
      <c r="U83" s="370"/>
      <c r="V83" s="370"/>
      <c r="W83" s="370"/>
      <c r="X83" s="370"/>
      <c r="Y83" s="370"/>
      <c r="Z83" s="370"/>
      <c r="AA83" s="370"/>
      <c r="AB83" s="370"/>
      <c r="AC83" s="370"/>
      <c r="AD83" s="371"/>
    </row>
    <row r="84" spans="1:30">
      <c r="A84" s="135" t="str">
        <f>'6-Annual Budget'!A81</f>
        <v/>
      </c>
      <c r="B84" s="136" t="str">
        <f>'6-Annual Budget'!I81</f>
        <v/>
      </c>
      <c r="C84" s="359"/>
      <c r="D84" s="230" t="str">
        <f t="shared" si="21"/>
        <v/>
      </c>
      <c r="E84" s="230" t="str">
        <f t="shared" si="22"/>
        <v/>
      </c>
      <c r="F84" s="230" t="str">
        <f t="shared" si="23"/>
        <v/>
      </c>
      <c r="G84" s="230" t="str">
        <f t="shared" si="24"/>
        <v/>
      </c>
      <c r="H84" s="230" t="str">
        <f t="shared" si="25"/>
        <v/>
      </c>
      <c r="I84" s="230" t="str">
        <f t="shared" si="26"/>
        <v/>
      </c>
      <c r="J84" s="230" t="str">
        <f t="shared" si="27"/>
        <v/>
      </c>
      <c r="K84" s="230" t="str">
        <f t="shared" si="28"/>
        <v/>
      </c>
      <c r="L84" s="230" t="str">
        <f t="shared" si="29"/>
        <v/>
      </c>
      <c r="M84" s="230" t="str">
        <f t="shared" si="30"/>
        <v/>
      </c>
      <c r="N84" s="230" t="str">
        <f t="shared" si="31"/>
        <v/>
      </c>
      <c r="O84" s="230" t="str">
        <f t="shared" si="32"/>
        <v/>
      </c>
      <c r="P84" s="133">
        <f t="shared" si="33"/>
        <v>0</v>
      </c>
      <c r="Q84" s="231" t="str">
        <f t="shared" si="34"/>
        <v/>
      </c>
      <c r="R84" s="117"/>
      <c r="S84" s="370"/>
      <c r="T84" s="370"/>
      <c r="U84" s="370"/>
      <c r="V84" s="370"/>
      <c r="W84" s="370"/>
      <c r="X84" s="370"/>
      <c r="Y84" s="370"/>
      <c r="Z84" s="370"/>
      <c r="AA84" s="370"/>
      <c r="AB84" s="370"/>
      <c r="AC84" s="370"/>
      <c r="AD84" s="371"/>
    </row>
    <row r="85" spans="1:30">
      <c r="A85" s="135" t="str">
        <f>'6-Annual Budget'!A82</f>
        <v/>
      </c>
      <c r="B85" s="136" t="str">
        <f>'6-Annual Budget'!I82</f>
        <v/>
      </c>
      <c r="C85" s="359"/>
      <c r="D85" s="230" t="str">
        <f t="shared" si="21"/>
        <v/>
      </c>
      <c r="E85" s="230" t="str">
        <f t="shared" si="22"/>
        <v/>
      </c>
      <c r="F85" s="230" t="str">
        <f t="shared" si="23"/>
        <v/>
      </c>
      <c r="G85" s="230" t="str">
        <f t="shared" si="24"/>
        <v/>
      </c>
      <c r="H85" s="230" t="str">
        <f t="shared" si="25"/>
        <v/>
      </c>
      <c r="I85" s="230" t="str">
        <f t="shared" si="26"/>
        <v/>
      </c>
      <c r="J85" s="230" t="str">
        <f t="shared" si="27"/>
        <v/>
      </c>
      <c r="K85" s="230" t="str">
        <f t="shared" si="28"/>
        <v/>
      </c>
      <c r="L85" s="230" t="str">
        <f t="shared" si="29"/>
        <v/>
      </c>
      <c r="M85" s="230" t="str">
        <f t="shared" si="30"/>
        <v/>
      </c>
      <c r="N85" s="230" t="str">
        <f t="shared" si="31"/>
        <v/>
      </c>
      <c r="O85" s="230" t="str">
        <f t="shared" si="32"/>
        <v/>
      </c>
      <c r="P85" s="133">
        <f t="shared" si="33"/>
        <v>0</v>
      </c>
      <c r="Q85" s="231" t="str">
        <f t="shared" si="34"/>
        <v/>
      </c>
      <c r="R85" s="117"/>
      <c r="S85" s="370"/>
      <c r="T85" s="370"/>
      <c r="U85" s="370"/>
      <c r="V85" s="370"/>
      <c r="W85" s="370"/>
      <c r="X85" s="370"/>
      <c r="Y85" s="370"/>
      <c r="Z85" s="370"/>
      <c r="AA85" s="370"/>
      <c r="AB85" s="370"/>
      <c r="AC85" s="370"/>
      <c r="AD85" s="371"/>
    </row>
    <row r="86" spans="1:30">
      <c r="A86" s="135" t="str">
        <f>'6-Annual Budget'!A83</f>
        <v/>
      </c>
      <c r="B86" s="136" t="str">
        <f>'6-Annual Budget'!I83</f>
        <v/>
      </c>
      <c r="C86" s="359"/>
      <c r="D86" s="230" t="str">
        <f t="shared" si="21"/>
        <v/>
      </c>
      <c r="E86" s="230" t="str">
        <f t="shared" si="22"/>
        <v/>
      </c>
      <c r="F86" s="230" t="str">
        <f t="shared" si="23"/>
        <v/>
      </c>
      <c r="G86" s="230" t="str">
        <f t="shared" si="24"/>
        <v/>
      </c>
      <c r="H86" s="230" t="str">
        <f t="shared" si="25"/>
        <v/>
      </c>
      <c r="I86" s="230" t="str">
        <f t="shared" si="26"/>
        <v/>
      </c>
      <c r="J86" s="230" t="str">
        <f t="shared" si="27"/>
        <v/>
      </c>
      <c r="K86" s="230" t="str">
        <f t="shared" si="28"/>
        <v/>
      </c>
      <c r="L86" s="230" t="str">
        <f t="shared" si="29"/>
        <v/>
      </c>
      <c r="M86" s="230" t="str">
        <f t="shared" si="30"/>
        <v/>
      </c>
      <c r="N86" s="230" t="str">
        <f t="shared" si="31"/>
        <v/>
      </c>
      <c r="O86" s="230" t="str">
        <f t="shared" si="32"/>
        <v/>
      </c>
      <c r="P86" s="133">
        <f t="shared" si="33"/>
        <v>0</v>
      </c>
      <c r="Q86" s="231" t="str">
        <f t="shared" si="34"/>
        <v/>
      </c>
      <c r="R86" s="117"/>
      <c r="S86" s="370"/>
      <c r="T86" s="370"/>
      <c r="U86" s="370"/>
      <c r="V86" s="370"/>
      <c r="W86" s="370"/>
      <c r="X86" s="370"/>
      <c r="Y86" s="370"/>
      <c r="Z86" s="370"/>
      <c r="AA86" s="370"/>
      <c r="AB86" s="370"/>
      <c r="AC86" s="370"/>
      <c r="AD86" s="371"/>
    </row>
    <row r="87" spans="1:30">
      <c r="A87" s="135" t="str">
        <f>'6-Annual Budget'!A84</f>
        <v/>
      </c>
      <c r="B87" s="136" t="str">
        <f>'6-Annual Budget'!I84</f>
        <v/>
      </c>
      <c r="C87" s="359"/>
      <c r="D87" s="230" t="str">
        <f t="shared" si="21"/>
        <v/>
      </c>
      <c r="E87" s="230" t="str">
        <f t="shared" si="22"/>
        <v/>
      </c>
      <c r="F87" s="230" t="str">
        <f t="shared" si="23"/>
        <v/>
      </c>
      <c r="G87" s="230" t="str">
        <f t="shared" si="24"/>
        <v/>
      </c>
      <c r="H87" s="230" t="str">
        <f t="shared" si="25"/>
        <v/>
      </c>
      <c r="I87" s="230" t="str">
        <f t="shared" si="26"/>
        <v/>
      </c>
      <c r="J87" s="230" t="str">
        <f t="shared" si="27"/>
        <v/>
      </c>
      <c r="K87" s="230" t="str">
        <f t="shared" si="28"/>
        <v/>
      </c>
      <c r="L87" s="230" t="str">
        <f t="shared" si="29"/>
        <v/>
      </c>
      <c r="M87" s="230" t="str">
        <f t="shared" si="30"/>
        <v/>
      </c>
      <c r="N87" s="230" t="str">
        <f t="shared" si="31"/>
        <v/>
      </c>
      <c r="O87" s="230" t="str">
        <f t="shared" si="32"/>
        <v/>
      </c>
      <c r="P87" s="133">
        <f t="shared" si="33"/>
        <v>0</v>
      </c>
      <c r="Q87" s="231" t="str">
        <f t="shared" si="34"/>
        <v/>
      </c>
      <c r="R87" s="117"/>
      <c r="S87" s="370"/>
      <c r="T87" s="370"/>
      <c r="U87" s="370"/>
      <c r="V87" s="370"/>
      <c r="W87" s="370"/>
      <c r="X87" s="370"/>
      <c r="Y87" s="370"/>
      <c r="Z87" s="370"/>
      <c r="AA87" s="370"/>
      <c r="AB87" s="370"/>
      <c r="AC87" s="370"/>
      <c r="AD87" s="371"/>
    </row>
    <row r="88" spans="1:30">
      <c r="A88" s="135" t="str">
        <f>'6-Annual Budget'!A85</f>
        <v/>
      </c>
      <c r="B88" s="136" t="str">
        <f>'6-Annual Budget'!I85</f>
        <v/>
      </c>
      <c r="C88" s="359"/>
      <c r="D88" s="230" t="str">
        <f t="shared" si="21"/>
        <v/>
      </c>
      <c r="E88" s="230" t="str">
        <f t="shared" si="22"/>
        <v/>
      </c>
      <c r="F88" s="230" t="str">
        <f t="shared" si="23"/>
        <v/>
      </c>
      <c r="G88" s="230" t="str">
        <f t="shared" si="24"/>
        <v/>
      </c>
      <c r="H88" s="230" t="str">
        <f t="shared" si="25"/>
        <v/>
      </c>
      <c r="I88" s="230" t="str">
        <f t="shared" si="26"/>
        <v/>
      </c>
      <c r="J88" s="230" t="str">
        <f t="shared" si="27"/>
        <v/>
      </c>
      <c r="K88" s="230" t="str">
        <f t="shared" si="28"/>
        <v/>
      </c>
      <c r="L88" s="230" t="str">
        <f t="shared" si="29"/>
        <v/>
      </c>
      <c r="M88" s="230" t="str">
        <f t="shared" si="30"/>
        <v/>
      </c>
      <c r="N88" s="230" t="str">
        <f t="shared" si="31"/>
        <v/>
      </c>
      <c r="O88" s="230" t="str">
        <f t="shared" si="32"/>
        <v/>
      </c>
      <c r="P88" s="133">
        <f t="shared" si="33"/>
        <v>0</v>
      </c>
      <c r="Q88" s="231" t="str">
        <f t="shared" si="34"/>
        <v/>
      </c>
      <c r="R88" s="117"/>
      <c r="S88" s="370"/>
      <c r="T88" s="370"/>
      <c r="U88" s="370"/>
      <c r="V88" s="370"/>
      <c r="W88" s="370"/>
      <c r="X88" s="370"/>
      <c r="Y88" s="370"/>
      <c r="Z88" s="370"/>
      <c r="AA88" s="370"/>
      <c r="AB88" s="370"/>
      <c r="AC88" s="370"/>
      <c r="AD88" s="371"/>
    </row>
    <row r="89" spans="1:30">
      <c r="A89" s="135" t="str">
        <f>'6-Annual Budget'!A86</f>
        <v/>
      </c>
      <c r="B89" s="136" t="str">
        <f>'6-Annual Budget'!I86</f>
        <v/>
      </c>
      <c r="C89" s="359"/>
      <c r="D89" s="230" t="str">
        <f t="shared" si="21"/>
        <v/>
      </c>
      <c r="E89" s="230" t="str">
        <f t="shared" si="22"/>
        <v/>
      </c>
      <c r="F89" s="230" t="str">
        <f t="shared" si="23"/>
        <v/>
      </c>
      <c r="G89" s="230" t="str">
        <f t="shared" si="24"/>
        <v/>
      </c>
      <c r="H89" s="230" t="str">
        <f t="shared" si="25"/>
        <v/>
      </c>
      <c r="I89" s="230" t="str">
        <f t="shared" si="26"/>
        <v/>
      </c>
      <c r="J89" s="230" t="str">
        <f t="shared" si="27"/>
        <v/>
      </c>
      <c r="K89" s="230" t="str">
        <f t="shared" si="28"/>
        <v/>
      </c>
      <c r="L89" s="230" t="str">
        <f t="shared" si="29"/>
        <v/>
      </c>
      <c r="M89" s="230" t="str">
        <f t="shared" si="30"/>
        <v/>
      </c>
      <c r="N89" s="230" t="str">
        <f t="shared" si="31"/>
        <v/>
      </c>
      <c r="O89" s="230" t="str">
        <f t="shared" si="32"/>
        <v/>
      </c>
      <c r="P89" s="133">
        <f t="shared" si="33"/>
        <v>0</v>
      </c>
      <c r="Q89" s="231" t="str">
        <f t="shared" si="34"/>
        <v/>
      </c>
      <c r="R89" s="117"/>
      <c r="S89" s="370"/>
      <c r="T89" s="370"/>
      <c r="U89" s="370"/>
      <c r="V89" s="370"/>
      <c r="W89" s="370"/>
      <c r="X89" s="370"/>
      <c r="Y89" s="370"/>
      <c r="Z89" s="370"/>
      <c r="AA89" s="370"/>
      <c r="AB89" s="370"/>
      <c r="AC89" s="370"/>
      <c r="AD89" s="371"/>
    </row>
    <row r="90" spans="1:30">
      <c r="A90" s="135" t="str">
        <f>'6-Annual Budget'!A87</f>
        <v/>
      </c>
      <c r="B90" s="136" t="str">
        <f>'6-Annual Budget'!I87</f>
        <v/>
      </c>
      <c r="C90" s="359"/>
      <c r="D90" s="230" t="str">
        <f t="shared" si="21"/>
        <v/>
      </c>
      <c r="E90" s="230" t="str">
        <f t="shared" si="22"/>
        <v/>
      </c>
      <c r="F90" s="230" t="str">
        <f t="shared" si="23"/>
        <v/>
      </c>
      <c r="G90" s="230" t="str">
        <f t="shared" si="24"/>
        <v/>
      </c>
      <c r="H90" s="230" t="str">
        <f t="shared" si="25"/>
        <v/>
      </c>
      <c r="I90" s="230" t="str">
        <f t="shared" si="26"/>
        <v/>
      </c>
      <c r="J90" s="230" t="str">
        <f t="shared" si="27"/>
        <v/>
      </c>
      <c r="K90" s="230" t="str">
        <f t="shared" si="28"/>
        <v/>
      </c>
      <c r="L90" s="230" t="str">
        <f t="shared" si="29"/>
        <v/>
      </c>
      <c r="M90" s="230" t="str">
        <f t="shared" si="30"/>
        <v/>
      </c>
      <c r="N90" s="230" t="str">
        <f t="shared" si="31"/>
        <v/>
      </c>
      <c r="O90" s="230" t="str">
        <f t="shared" si="32"/>
        <v/>
      </c>
      <c r="P90" s="133">
        <f t="shared" si="33"/>
        <v>0</v>
      </c>
      <c r="Q90" s="231" t="str">
        <f t="shared" si="34"/>
        <v/>
      </c>
      <c r="R90" s="117"/>
      <c r="S90" s="370"/>
      <c r="T90" s="370"/>
      <c r="U90" s="370"/>
      <c r="V90" s="370"/>
      <c r="W90" s="370"/>
      <c r="X90" s="370"/>
      <c r="Y90" s="370"/>
      <c r="Z90" s="370"/>
      <c r="AA90" s="370"/>
      <c r="AB90" s="370"/>
      <c r="AC90" s="370"/>
      <c r="AD90" s="371"/>
    </row>
    <row r="91" spans="1:30">
      <c r="A91" s="135" t="str">
        <f>'6-Annual Budget'!A88</f>
        <v/>
      </c>
      <c r="B91" s="136" t="str">
        <f>'6-Annual Budget'!I88</f>
        <v/>
      </c>
      <c r="C91" s="359"/>
      <c r="D91" s="230" t="str">
        <f t="shared" si="21"/>
        <v/>
      </c>
      <c r="E91" s="230" t="str">
        <f t="shared" si="22"/>
        <v/>
      </c>
      <c r="F91" s="230" t="str">
        <f t="shared" si="23"/>
        <v/>
      </c>
      <c r="G91" s="230" t="str">
        <f t="shared" si="24"/>
        <v/>
      </c>
      <c r="H91" s="230" t="str">
        <f t="shared" si="25"/>
        <v/>
      </c>
      <c r="I91" s="230" t="str">
        <f t="shared" si="26"/>
        <v/>
      </c>
      <c r="J91" s="230" t="str">
        <f t="shared" si="27"/>
        <v/>
      </c>
      <c r="K91" s="230" t="str">
        <f t="shared" si="28"/>
        <v/>
      </c>
      <c r="L91" s="230" t="str">
        <f t="shared" si="29"/>
        <v/>
      </c>
      <c r="M91" s="230" t="str">
        <f t="shared" si="30"/>
        <v/>
      </c>
      <c r="N91" s="230" t="str">
        <f t="shared" si="31"/>
        <v/>
      </c>
      <c r="O91" s="230" t="str">
        <f t="shared" si="32"/>
        <v/>
      </c>
      <c r="P91" s="133">
        <f t="shared" si="33"/>
        <v>0</v>
      </c>
      <c r="Q91" s="231" t="str">
        <f t="shared" si="34"/>
        <v/>
      </c>
      <c r="R91" s="117"/>
      <c r="S91" s="370"/>
      <c r="T91" s="370"/>
      <c r="U91" s="370"/>
      <c r="V91" s="370"/>
      <c r="W91" s="370"/>
      <c r="X91" s="370"/>
      <c r="Y91" s="370"/>
      <c r="Z91" s="370"/>
      <c r="AA91" s="370"/>
      <c r="AB91" s="370"/>
      <c r="AC91" s="370"/>
      <c r="AD91" s="371"/>
    </row>
    <row r="92" spans="1:30">
      <c r="A92" s="135" t="str">
        <f>'6-Annual Budget'!A89</f>
        <v/>
      </c>
      <c r="B92" s="136" t="str">
        <f>'6-Annual Budget'!I89</f>
        <v/>
      </c>
      <c r="C92" s="359"/>
      <c r="D92" s="230" t="str">
        <f t="shared" si="21"/>
        <v/>
      </c>
      <c r="E92" s="230" t="str">
        <f t="shared" si="22"/>
        <v/>
      </c>
      <c r="F92" s="230" t="str">
        <f t="shared" si="23"/>
        <v/>
      </c>
      <c r="G92" s="230" t="str">
        <f t="shared" si="24"/>
        <v/>
      </c>
      <c r="H92" s="230" t="str">
        <f t="shared" si="25"/>
        <v/>
      </c>
      <c r="I92" s="230" t="str">
        <f t="shared" si="26"/>
        <v/>
      </c>
      <c r="J92" s="230" t="str">
        <f t="shared" si="27"/>
        <v/>
      </c>
      <c r="K92" s="230" t="str">
        <f t="shared" si="28"/>
        <v/>
      </c>
      <c r="L92" s="230" t="str">
        <f t="shared" si="29"/>
        <v/>
      </c>
      <c r="M92" s="230" t="str">
        <f t="shared" si="30"/>
        <v/>
      </c>
      <c r="N92" s="230" t="str">
        <f t="shared" si="31"/>
        <v/>
      </c>
      <c r="O92" s="230" t="str">
        <f t="shared" si="32"/>
        <v/>
      </c>
      <c r="P92" s="133">
        <f t="shared" si="33"/>
        <v>0</v>
      </c>
      <c r="Q92" s="231" t="str">
        <f t="shared" si="34"/>
        <v/>
      </c>
      <c r="R92" s="117"/>
      <c r="S92" s="370"/>
      <c r="T92" s="370"/>
      <c r="U92" s="370"/>
      <c r="V92" s="370"/>
      <c r="W92" s="370"/>
      <c r="X92" s="370"/>
      <c r="Y92" s="370"/>
      <c r="Z92" s="370"/>
      <c r="AA92" s="370"/>
      <c r="AB92" s="370"/>
      <c r="AC92" s="370"/>
      <c r="AD92" s="371"/>
    </row>
    <row r="93" spans="1:30">
      <c r="A93" s="232" t="str">
        <f>'6-Annual Budget'!A90</f>
        <v>TOTAL PERSONNEL EXPENSES</v>
      </c>
      <c r="B93" s="233">
        <f>'6-Annual Budget'!I90</f>
        <v>0</v>
      </c>
      <c r="C93" s="360"/>
      <c r="D93" s="235">
        <f>SUM(D76:D92)</f>
        <v>0</v>
      </c>
      <c r="E93" s="235">
        <f t="shared" ref="E93:P93" si="35">SUM(E76:E92)</f>
        <v>0</v>
      </c>
      <c r="F93" s="235">
        <f t="shared" si="35"/>
        <v>0</v>
      </c>
      <c r="G93" s="235">
        <f t="shared" si="35"/>
        <v>0</v>
      </c>
      <c r="H93" s="235">
        <f t="shared" si="35"/>
        <v>0</v>
      </c>
      <c r="I93" s="235">
        <f t="shared" si="35"/>
        <v>0</v>
      </c>
      <c r="J93" s="235">
        <f t="shared" si="35"/>
        <v>0</v>
      </c>
      <c r="K93" s="235">
        <f t="shared" si="35"/>
        <v>0</v>
      </c>
      <c r="L93" s="235">
        <f t="shared" si="35"/>
        <v>0</v>
      </c>
      <c r="M93" s="235">
        <f t="shared" si="35"/>
        <v>0</v>
      </c>
      <c r="N93" s="235">
        <f t="shared" si="35"/>
        <v>0</v>
      </c>
      <c r="O93" s="235">
        <f t="shared" si="35"/>
        <v>0</v>
      </c>
      <c r="P93" s="235">
        <f t="shared" si="35"/>
        <v>0</v>
      </c>
      <c r="Q93" s="231">
        <f t="shared" si="34"/>
        <v>0</v>
      </c>
      <c r="R93" s="117"/>
      <c r="S93" s="370"/>
      <c r="T93" s="370"/>
      <c r="U93" s="370"/>
      <c r="V93" s="370"/>
      <c r="W93" s="370"/>
      <c r="X93" s="370"/>
      <c r="Y93" s="370"/>
      <c r="Z93" s="370"/>
      <c r="AA93" s="370"/>
      <c r="AB93" s="370"/>
      <c r="AC93" s="370"/>
      <c r="AD93" s="371"/>
    </row>
    <row r="94" spans="1:30">
      <c r="A94" s="238"/>
      <c r="B94" s="153"/>
      <c r="C94" s="361"/>
      <c r="D94" s="239"/>
      <c r="E94" s="239"/>
      <c r="F94" s="239"/>
      <c r="G94" s="239"/>
      <c r="H94" s="239"/>
      <c r="I94" s="239"/>
      <c r="J94" s="239"/>
      <c r="K94" s="239"/>
      <c r="L94" s="239"/>
      <c r="M94" s="239"/>
      <c r="N94" s="239"/>
      <c r="O94" s="239"/>
      <c r="P94" s="240"/>
      <c r="Q94" s="241"/>
      <c r="R94" s="117"/>
      <c r="S94" s="370"/>
      <c r="T94" s="370"/>
      <c r="U94" s="370"/>
      <c r="V94" s="370"/>
      <c r="W94" s="370"/>
      <c r="X94" s="370"/>
      <c r="Y94" s="370"/>
      <c r="Z94" s="370"/>
      <c r="AA94" s="370"/>
      <c r="AB94" s="370"/>
      <c r="AC94" s="370"/>
      <c r="AD94" s="371"/>
    </row>
    <row r="95" spans="1:30" ht="21">
      <c r="A95" s="260" t="str">
        <f>'6-Annual Budget'!A92</f>
        <v>OCCUPANCY EXPENSES</v>
      </c>
      <c r="B95" s="156"/>
      <c r="C95" s="362"/>
      <c r="D95" s="248"/>
      <c r="E95" s="248"/>
      <c r="F95" s="248"/>
      <c r="G95" s="248"/>
      <c r="H95" s="248"/>
      <c r="I95" s="248"/>
      <c r="J95" s="248"/>
      <c r="K95" s="248"/>
      <c r="L95" s="248"/>
      <c r="M95" s="248"/>
      <c r="N95" s="248"/>
      <c r="O95" s="248"/>
      <c r="P95" s="249"/>
      <c r="Q95" s="257"/>
      <c r="R95" s="247"/>
      <c r="S95" s="370"/>
      <c r="T95" s="370"/>
      <c r="U95" s="370"/>
      <c r="V95" s="370"/>
      <c r="W95" s="370"/>
      <c r="X95" s="370"/>
      <c r="Y95" s="370"/>
      <c r="Z95" s="370"/>
      <c r="AA95" s="370"/>
      <c r="AB95" s="370"/>
      <c r="AC95" s="370"/>
      <c r="AD95" s="371"/>
    </row>
    <row r="96" spans="1:30">
      <c r="A96" s="135" t="str">
        <f>'6-Annual Budget'!A93</f>
        <v/>
      </c>
      <c r="B96" s="136" t="str">
        <f>'6-Annual Budget'!I93</f>
        <v/>
      </c>
      <c r="C96" s="359"/>
      <c r="D96" s="230" t="str">
        <f t="shared" si="21"/>
        <v/>
      </c>
      <c r="E96" s="230" t="str">
        <f t="shared" si="22"/>
        <v/>
      </c>
      <c r="F96" s="230" t="str">
        <f t="shared" si="23"/>
        <v/>
      </c>
      <c r="G96" s="230" t="str">
        <f t="shared" si="24"/>
        <v/>
      </c>
      <c r="H96" s="230" t="str">
        <f t="shared" si="25"/>
        <v/>
      </c>
      <c r="I96" s="230" t="str">
        <f t="shared" si="26"/>
        <v/>
      </c>
      <c r="J96" s="230" t="str">
        <f t="shared" si="27"/>
        <v/>
      </c>
      <c r="K96" s="230" t="str">
        <f t="shared" si="28"/>
        <v/>
      </c>
      <c r="L96" s="230" t="str">
        <f t="shared" si="29"/>
        <v/>
      </c>
      <c r="M96" s="230" t="str">
        <f t="shared" si="30"/>
        <v/>
      </c>
      <c r="N96" s="230" t="str">
        <f t="shared" si="31"/>
        <v/>
      </c>
      <c r="O96" s="230" t="str">
        <f t="shared" si="32"/>
        <v/>
      </c>
      <c r="P96" s="133">
        <f t="shared" si="33"/>
        <v>0</v>
      </c>
      <c r="Q96" s="231" t="str">
        <f t="shared" si="34"/>
        <v/>
      </c>
      <c r="R96" s="117"/>
      <c r="S96" s="370"/>
      <c r="T96" s="370"/>
      <c r="U96" s="370"/>
      <c r="V96" s="370"/>
      <c r="W96" s="370"/>
      <c r="X96" s="370"/>
      <c r="Y96" s="370"/>
      <c r="Z96" s="370"/>
      <c r="AA96" s="370"/>
      <c r="AB96" s="370"/>
      <c r="AC96" s="370"/>
      <c r="AD96" s="371"/>
    </row>
    <row r="97" spans="1:30">
      <c r="A97" s="135" t="str">
        <f>'6-Annual Budget'!A94</f>
        <v/>
      </c>
      <c r="B97" s="136" t="str">
        <f>'6-Annual Budget'!I94</f>
        <v/>
      </c>
      <c r="C97" s="359"/>
      <c r="D97" s="230" t="str">
        <f t="shared" si="21"/>
        <v/>
      </c>
      <c r="E97" s="230" t="str">
        <f t="shared" si="22"/>
        <v/>
      </c>
      <c r="F97" s="230" t="str">
        <f t="shared" si="23"/>
        <v/>
      </c>
      <c r="G97" s="230" t="str">
        <f t="shared" si="24"/>
        <v/>
      </c>
      <c r="H97" s="230" t="str">
        <f t="shared" si="25"/>
        <v/>
      </c>
      <c r="I97" s="230" t="str">
        <f t="shared" si="26"/>
        <v/>
      </c>
      <c r="J97" s="230" t="str">
        <f t="shared" si="27"/>
        <v/>
      </c>
      <c r="K97" s="230" t="str">
        <f t="shared" si="28"/>
        <v/>
      </c>
      <c r="L97" s="230" t="str">
        <f t="shared" si="29"/>
        <v/>
      </c>
      <c r="M97" s="230" t="str">
        <f t="shared" si="30"/>
        <v/>
      </c>
      <c r="N97" s="230" t="str">
        <f t="shared" si="31"/>
        <v/>
      </c>
      <c r="O97" s="230" t="str">
        <f t="shared" si="32"/>
        <v/>
      </c>
      <c r="P97" s="133">
        <f t="shared" si="33"/>
        <v>0</v>
      </c>
      <c r="Q97" s="231" t="str">
        <f t="shared" si="34"/>
        <v/>
      </c>
      <c r="R97" s="117"/>
      <c r="S97" s="370"/>
      <c r="T97" s="370"/>
      <c r="U97" s="370"/>
      <c r="V97" s="370"/>
      <c r="W97" s="370"/>
      <c r="X97" s="370"/>
      <c r="Y97" s="370"/>
      <c r="Z97" s="370"/>
      <c r="AA97" s="370"/>
      <c r="AB97" s="370"/>
      <c r="AC97" s="370"/>
      <c r="AD97" s="371"/>
    </row>
    <row r="98" spans="1:30">
      <c r="A98" s="135" t="str">
        <f>'6-Annual Budget'!A95</f>
        <v/>
      </c>
      <c r="B98" s="136" t="str">
        <f>'6-Annual Budget'!I95</f>
        <v/>
      </c>
      <c r="C98" s="359"/>
      <c r="D98" s="230" t="str">
        <f t="shared" si="21"/>
        <v/>
      </c>
      <c r="E98" s="230" t="str">
        <f t="shared" si="22"/>
        <v/>
      </c>
      <c r="F98" s="230" t="str">
        <f t="shared" si="23"/>
        <v/>
      </c>
      <c r="G98" s="230" t="str">
        <f t="shared" si="24"/>
        <v/>
      </c>
      <c r="H98" s="230" t="str">
        <f t="shared" si="25"/>
        <v/>
      </c>
      <c r="I98" s="230" t="str">
        <f t="shared" si="26"/>
        <v/>
      </c>
      <c r="J98" s="230" t="str">
        <f t="shared" si="27"/>
        <v/>
      </c>
      <c r="K98" s="230" t="str">
        <f t="shared" si="28"/>
        <v/>
      </c>
      <c r="L98" s="230" t="str">
        <f t="shared" si="29"/>
        <v/>
      </c>
      <c r="M98" s="230" t="str">
        <f t="shared" si="30"/>
        <v/>
      </c>
      <c r="N98" s="230" t="str">
        <f t="shared" si="31"/>
        <v/>
      </c>
      <c r="O98" s="230" t="str">
        <f t="shared" si="32"/>
        <v/>
      </c>
      <c r="P98" s="133">
        <f t="shared" si="33"/>
        <v>0</v>
      </c>
      <c r="Q98" s="231" t="str">
        <f t="shared" si="34"/>
        <v/>
      </c>
      <c r="R98" s="117"/>
      <c r="S98" s="370"/>
      <c r="T98" s="370"/>
      <c r="U98" s="370"/>
      <c r="V98" s="370"/>
      <c r="W98" s="370"/>
      <c r="X98" s="370"/>
      <c r="Y98" s="370"/>
      <c r="Z98" s="370"/>
      <c r="AA98" s="370"/>
      <c r="AB98" s="370"/>
      <c r="AC98" s="370"/>
      <c r="AD98" s="371"/>
    </row>
    <row r="99" spans="1:30">
      <c r="A99" s="135" t="str">
        <f>'6-Annual Budget'!A96</f>
        <v/>
      </c>
      <c r="B99" s="136" t="str">
        <f>'6-Annual Budget'!I96</f>
        <v/>
      </c>
      <c r="C99" s="359"/>
      <c r="D99" s="230" t="str">
        <f t="shared" si="21"/>
        <v/>
      </c>
      <c r="E99" s="230" t="str">
        <f t="shared" si="22"/>
        <v/>
      </c>
      <c r="F99" s="230" t="str">
        <f t="shared" si="23"/>
        <v/>
      </c>
      <c r="G99" s="230" t="str">
        <f t="shared" si="24"/>
        <v/>
      </c>
      <c r="H99" s="230" t="str">
        <f t="shared" si="25"/>
        <v/>
      </c>
      <c r="I99" s="230" t="str">
        <f t="shared" si="26"/>
        <v/>
      </c>
      <c r="J99" s="230" t="str">
        <f t="shared" si="27"/>
        <v/>
      </c>
      <c r="K99" s="230" t="str">
        <f t="shared" si="28"/>
        <v/>
      </c>
      <c r="L99" s="230" t="str">
        <f t="shared" si="29"/>
        <v/>
      </c>
      <c r="M99" s="230" t="str">
        <f t="shared" si="30"/>
        <v/>
      </c>
      <c r="N99" s="230" t="str">
        <f t="shared" si="31"/>
        <v/>
      </c>
      <c r="O99" s="230" t="str">
        <f t="shared" si="32"/>
        <v/>
      </c>
      <c r="P99" s="133">
        <f t="shared" si="33"/>
        <v>0</v>
      </c>
      <c r="Q99" s="231" t="str">
        <f t="shared" si="34"/>
        <v/>
      </c>
      <c r="R99" s="117"/>
      <c r="S99" s="370"/>
      <c r="T99" s="370"/>
      <c r="U99" s="370"/>
      <c r="V99" s="370"/>
      <c r="W99" s="370"/>
      <c r="X99" s="370"/>
      <c r="Y99" s="370"/>
      <c r="Z99" s="370"/>
      <c r="AA99" s="370"/>
      <c r="AB99" s="370"/>
      <c r="AC99" s="370"/>
      <c r="AD99" s="371"/>
    </row>
    <row r="100" spans="1:30">
      <c r="A100" s="135" t="str">
        <f>'6-Annual Budget'!A97</f>
        <v/>
      </c>
      <c r="B100" s="136" t="str">
        <f>'6-Annual Budget'!I97</f>
        <v/>
      </c>
      <c r="C100" s="359"/>
      <c r="D100" s="230" t="str">
        <f t="shared" si="21"/>
        <v/>
      </c>
      <c r="E100" s="230" t="str">
        <f t="shared" si="22"/>
        <v/>
      </c>
      <c r="F100" s="230" t="str">
        <f t="shared" si="23"/>
        <v/>
      </c>
      <c r="G100" s="230" t="str">
        <f t="shared" si="24"/>
        <v/>
      </c>
      <c r="H100" s="230" t="str">
        <f t="shared" si="25"/>
        <v/>
      </c>
      <c r="I100" s="230" t="str">
        <f t="shared" si="26"/>
        <v/>
      </c>
      <c r="J100" s="230" t="str">
        <f t="shared" si="27"/>
        <v/>
      </c>
      <c r="K100" s="230" t="str">
        <f t="shared" si="28"/>
        <v/>
      </c>
      <c r="L100" s="230" t="str">
        <f t="shared" si="29"/>
        <v/>
      </c>
      <c r="M100" s="230" t="str">
        <f t="shared" si="30"/>
        <v/>
      </c>
      <c r="N100" s="230" t="str">
        <f t="shared" si="31"/>
        <v/>
      </c>
      <c r="O100" s="230" t="str">
        <f t="shared" si="32"/>
        <v/>
      </c>
      <c r="P100" s="133">
        <f t="shared" si="33"/>
        <v>0</v>
      </c>
      <c r="Q100" s="231" t="str">
        <f t="shared" si="34"/>
        <v/>
      </c>
      <c r="R100" s="117"/>
      <c r="S100" s="370"/>
      <c r="T100" s="370"/>
      <c r="U100" s="370"/>
      <c r="V100" s="370"/>
      <c r="W100" s="370"/>
      <c r="X100" s="370"/>
      <c r="Y100" s="370"/>
      <c r="Z100" s="370"/>
      <c r="AA100" s="370"/>
      <c r="AB100" s="370"/>
      <c r="AC100" s="370"/>
      <c r="AD100" s="371"/>
    </row>
    <row r="101" spans="1:30">
      <c r="A101" s="135" t="str">
        <f>'6-Annual Budget'!A98</f>
        <v/>
      </c>
      <c r="B101" s="136" t="str">
        <f>'6-Annual Budget'!I98</f>
        <v/>
      </c>
      <c r="C101" s="359"/>
      <c r="D101" s="230" t="str">
        <f t="shared" si="21"/>
        <v/>
      </c>
      <c r="E101" s="230" t="str">
        <f t="shared" si="22"/>
        <v/>
      </c>
      <c r="F101" s="230" t="str">
        <f t="shared" si="23"/>
        <v/>
      </c>
      <c r="G101" s="230" t="str">
        <f t="shared" si="24"/>
        <v/>
      </c>
      <c r="H101" s="230" t="str">
        <f t="shared" si="25"/>
        <v/>
      </c>
      <c r="I101" s="230" t="str">
        <f t="shared" si="26"/>
        <v/>
      </c>
      <c r="J101" s="230" t="str">
        <f t="shared" si="27"/>
        <v/>
      </c>
      <c r="K101" s="230" t="str">
        <f t="shared" si="28"/>
        <v/>
      </c>
      <c r="L101" s="230" t="str">
        <f t="shared" si="29"/>
        <v/>
      </c>
      <c r="M101" s="230" t="str">
        <f t="shared" si="30"/>
        <v/>
      </c>
      <c r="N101" s="230" t="str">
        <f t="shared" si="31"/>
        <v/>
      </c>
      <c r="O101" s="230" t="str">
        <f t="shared" si="32"/>
        <v/>
      </c>
      <c r="P101" s="133">
        <f t="shared" si="33"/>
        <v>0</v>
      </c>
      <c r="Q101" s="231" t="str">
        <f t="shared" si="34"/>
        <v/>
      </c>
      <c r="R101" s="117"/>
      <c r="S101" s="370"/>
      <c r="T101" s="370"/>
      <c r="U101" s="370"/>
      <c r="V101" s="370"/>
      <c r="W101" s="370"/>
      <c r="X101" s="370"/>
      <c r="Y101" s="370"/>
      <c r="Z101" s="370"/>
      <c r="AA101" s="370"/>
      <c r="AB101" s="370"/>
      <c r="AC101" s="370"/>
      <c r="AD101" s="371"/>
    </row>
    <row r="102" spans="1:30">
      <c r="A102" s="135" t="str">
        <f>'6-Annual Budget'!A99</f>
        <v/>
      </c>
      <c r="B102" s="136" t="str">
        <f>'6-Annual Budget'!I99</f>
        <v/>
      </c>
      <c r="C102" s="359"/>
      <c r="D102" s="230" t="str">
        <f t="shared" si="21"/>
        <v/>
      </c>
      <c r="E102" s="230" t="str">
        <f t="shared" si="22"/>
        <v/>
      </c>
      <c r="F102" s="230" t="str">
        <f t="shared" si="23"/>
        <v/>
      </c>
      <c r="G102" s="230" t="str">
        <f t="shared" si="24"/>
        <v/>
      </c>
      <c r="H102" s="230" t="str">
        <f t="shared" si="25"/>
        <v/>
      </c>
      <c r="I102" s="230" t="str">
        <f t="shared" si="26"/>
        <v/>
      </c>
      <c r="J102" s="230" t="str">
        <f t="shared" si="27"/>
        <v/>
      </c>
      <c r="K102" s="230" t="str">
        <f t="shared" si="28"/>
        <v/>
      </c>
      <c r="L102" s="230" t="str">
        <f t="shared" si="29"/>
        <v/>
      </c>
      <c r="M102" s="230" t="str">
        <f t="shared" si="30"/>
        <v/>
      </c>
      <c r="N102" s="230" t="str">
        <f t="shared" si="31"/>
        <v/>
      </c>
      <c r="O102" s="230" t="str">
        <f t="shared" si="32"/>
        <v/>
      </c>
      <c r="P102" s="133">
        <f t="shared" si="33"/>
        <v>0</v>
      </c>
      <c r="Q102" s="231" t="str">
        <f t="shared" si="34"/>
        <v/>
      </c>
      <c r="R102" s="117"/>
      <c r="S102" s="370"/>
      <c r="T102" s="370"/>
      <c r="U102" s="370"/>
      <c r="V102" s="370"/>
      <c r="W102" s="370"/>
      <c r="X102" s="370"/>
      <c r="Y102" s="370"/>
      <c r="Z102" s="370"/>
      <c r="AA102" s="370"/>
      <c r="AB102" s="370"/>
      <c r="AC102" s="370"/>
      <c r="AD102" s="371"/>
    </row>
    <row r="103" spans="1:30">
      <c r="A103" s="135" t="str">
        <f>'6-Annual Budget'!A100</f>
        <v/>
      </c>
      <c r="B103" s="136" t="str">
        <f>'6-Annual Budget'!I100</f>
        <v/>
      </c>
      <c r="C103" s="359"/>
      <c r="D103" s="230" t="str">
        <f t="shared" si="21"/>
        <v/>
      </c>
      <c r="E103" s="230" t="str">
        <f t="shared" si="22"/>
        <v/>
      </c>
      <c r="F103" s="230" t="str">
        <f t="shared" si="23"/>
        <v/>
      </c>
      <c r="G103" s="230" t="str">
        <f t="shared" si="24"/>
        <v/>
      </c>
      <c r="H103" s="230" t="str">
        <f t="shared" si="25"/>
        <v/>
      </c>
      <c r="I103" s="230" t="str">
        <f t="shared" si="26"/>
        <v/>
      </c>
      <c r="J103" s="230" t="str">
        <f t="shared" si="27"/>
        <v/>
      </c>
      <c r="K103" s="230" t="str">
        <f t="shared" si="28"/>
        <v/>
      </c>
      <c r="L103" s="230" t="str">
        <f t="shared" si="29"/>
        <v/>
      </c>
      <c r="M103" s="230" t="str">
        <f t="shared" si="30"/>
        <v/>
      </c>
      <c r="N103" s="230" t="str">
        <f t="shared" si="31"/>
        <v/>
      </c>
      <c r="O103" s="230" t="str">
        <f t="shared" si="32"/>
        <v/>
      </c>
      <c r="P103" s="133">
        <f t="shared" si="33"/>
        <v>0</v>
      </c>
      <c r="Q103" s="231" t="str">
        <f t="shared" si="34"/>
        <v/>
      </c>
      <c r="R103" s="117"/>
      <c r="S103" s="370"/>
      <c r="T103" s="370"/>
      <c r="U103" s="370"/>
      <c r="V103" s="370"/>
      <c r="W103" s="370"/>
      <c r="X103" s="370"/>
      <c r="Y103" s="370"/>
      <c r="Z103" s="370"/>
      <c r="AA103" s="370"/>
      <c r="AB103" s="370"/>
      <c r="AC103" s="370"/>
      <c r="AD103" s="371"/>
    </row>
    <row r="104" spans="1:30">
      <c r="A104" s="135" t="str">
        <f>'6-Annual Budget'!A101</f>
        <v/>
      </c>
      <c r="B104" s="136" t="str">
        <f>'6-Annual Budget'!I101</f>
        <v/>
      </c>
      <c r="C104" s="359"/>
      <c r="D104" s="230" t="str">
        <f t="shared" si="21"/>
        <v/>
      </c>
      <c r="E104" s="230" t="str">
        <f t="shared" si="22"/>
        <v/>
      </c>
      <c r="F104" s="230" t="str">
        <f t="shared" si="23"/>
        <v/>
      </c>
      <c r="G104" s="230" t="str">
        <f t="shared" si="24"/>
        <v/>
      </c>
      <c r="H104" s="230" t="str">
        <f t="shared" si="25"/>
        <v/>
      </c>
      <c r="I104" s="230" t="str">
        <f t="shared" si="26"/>
        <v/>
      </c>
      <c r="J104" s="230" t="str">
        <f t="shared" si="27"/>
        <v/>
      </c>
      <c r="K104" s="230" t="str">
        <f t="shared" si="28"/>
        <v/>
      </c>
      <c r="L104" s="230" t="str">
        <f t="shared" si="29"/>
        <v/>
      </c>
      <c r="M104" s="230" t="str">
        <f t="shared" si="30"/>
        <v/>
      </c>
      <c r="N104" s="230" t="str">
        <f t="shared" si="31"/>
        <v/>
      </c>
      <c r="O104" s="230" t="str">
        <f t="shared" si="32"/>
        <v/>
      </c>
      <c r="P104" s="133">
        <f t="shared" si="33"/>
        <v>0</v>
      </c>
      <c r="Q104" s="231" t="str">
        <f t="shared" si="34"/>
        <v/>
      </c>
      <c r="R104" s="117"/>
      <c r="S104" s="370"/>
      <c r="T104" s="370"/>
      <c r="U104" s="370"/>
      <c r="V104" s="370"/>
      <c r="W104" s="370"/>
      <c r="X104" s="370"/>
      <c r="Y104" s="370"/>
      <c r="Z104" s="370"/>
      <c r="AA104" s="370"/>
      <c r="AB104" s="370"/>
      <c r="AC104" s="370"/>
      <c r="AD104" s="371"/>
    </row>
    <row r="105" spans="1:30">
      <c r="A105" s="135" t="str">
        <f>'6-Annual Budget'!A102</f>
        <v/>
      </c>
      <c r="B105" s="136" t="str">
        <f>'6-Annual Budget'!I102</f>
        <v/>
      </c>
      <c r="C105" s="359"/>
      <c r="D105" s="230" t="str">
        <f t="shared" si="21"/>
        <v/>
      </c>
      <c r="E105" s="230" t="str">
        <f t="shared" si="22"/>
        <v/>
      </c>
      <c r="F105" s="230" t="str">
        <f t="shared" si="23"/>
        <v/>
      </c>
      <c r="G105" s="230" t="str">
        <f t="shared" si="24"/>
        <v/>
      </c>
      <c r="H105" s="230" t="str">
        <f t="shared" si="25"/>
        <v/>
      </c>
      <c r="I105" s="230" t="str">
        <f t="shared" si="26"/>
        <v/>
      </c>
      <c r="J105" s="230" t="str">
        <f t="shared" si="27"/>
        <v/>
      </c>
      <c r="K105" s="230" t="str">
        <f t="shared" si="28"/>
        <v/>
      </c>
      <c r="L105" s="230" t="str">
        <f t="shared" si="29"/>
        <v/>
      </c>
      <c r="M105" s="230" t="str">
        <f t="shared" si="30"/>
        <v/>
      </c>
      <c r="N105" s="230" t="str">
        <f t="shared" si="31"/>
        <v/>
      </c>
      <c r="O105" s="230" t="str">
        <f t="shared" si="32"/>
        <v/>
      </c>
      <c r="P105" s="133">
        <f t="shared" si="33"/>
        <v>0</v>
      </c>
      <c r="Q105" s="231" t="str">
        <f t="shared" si="34"/>
        <v/>
      </c>
      <c r="R105" s="117"/>
      <c r="S105" s="370"/>
      <c r="T105" s="370"/>
      <c r="U105" s="370"/>
      <c r="V105" s="370"/>
      <c r="W105" s="370"/>
      <c r="X105" s="370"/>
      <c r="Y105" s="370"/>
      <c r="Z105" s="370"/>
      <c r="AA105" s="370"/>
      <c r="AB105" s="370"/>
      <c r="AC105" s="370"/>
      <c r="AD105" s="371"/>
    </row>
    <row r="106" spans="1:30">
      <c r="A106" s="135" t="str">
        <f>'6-Annual Budget'!A103</f>
        <v/>
      </c>
      <c r="B106" s="136" t="str">
        <f>'6-Annual Budget'!I103</f>
        <v/>
      </c>
      <c r="C106" s="359"/>
      <c r="D106" s="230" t="str">
        <f t="shared" si="21"/>
        <v/>
      </c>
      <c r="E106" s="230" t="str">
        <f t="shared" si="22"/>
        <v/>
      </c>
      <c r="F106" s="230" t="str">
        <f t="shared" si="23"/>
        <v/>
      </c>
      <c r="G106" s="230" t="str">
        <f t="shared" si="24"/>
        <v/>
      </c>
      <c r="H106" s="230" t="str">
        <f t="shared" si="25"/>
        <v/>
      </c>
      <c r="I106" s="230" t="str">
        <f t="shared" si="26"/>
        <v/>
      </c>
      <c r="J106" s="230" t="str">
        <f t="shared" si="27"/>
        <v/>
      </c>
      <c r="K106" s="230" t="str">
        <f t="shared" si="28"/>
        <v/>
      </c>
      <c r="L106" s="230" t="str">
        <f t="shared" si="29"/>
        <v/>
      </c>
      <c r="M106" s="230" t="str">
        <f t="shared" si="30"/>
        <v/>
      </c>
      <c r="N106" s="230" t="str">
        <f t="shared" si="31"/>
        <v/>
      </c>
      <c r="O106" s="230" t="str">
        <f t="shared" si="32"/>
        <v/>
      </c>
      <c r="P106" s="133">
        <f t="shared" si="33"/>
        <v>0</v>
      </c>
      <c r="Q106" s="231" t="str">
        <f t="shared" si="34"/>
        <v/>
      </c>
      <c r="R106" s="117"/>
      <c r="S106" s="370"/>
      <c r="T106" s="370"/>
      <c r="U106" s="370"/>
      <c r="V106" s="370"/>
      <c r="W106" s="370"/>
      <c r="X106" s="370"/>
      <c r="Y106" s="370"/>
      <c r="Z106" s="370"/>
      <c r="AA106" s="370"/>
      <c r="AB106" s="370"/>
      <c r="AC106" s="370"/>
      <c r="AD106" s="371"/>
    </row>
    <row r="107" spans="1:30">
      <c r="A107" s="135" t="str">
        <f>'6-Annual Budget'!A104</f>
        <v/>
      </c>
      <c r="B107" s="136" t="str">
        <f>'6-Annual Budget'!I104</f>
        <v/>
      </c>
      <c r="C107" s="359"/>
      <c r="D107" s="230" t="str">
        <f t="shared" si="21"/>
        <v/>
      </c>
      <c r="E107" s="230" t="str">
        <f t="shared" si="22"/>
        <v/>
      </c>
      <c r="F107" s="230" t="str">
        <f t="shared" si="23"/>
        <v/>
      </c>
      <c r="G107" s="230" t="str">
        <f t="shared" si="24"/>
        <v/>
      </c>
      <c r="H107" s="230" t="str">
        <f t="shared" si="25"/>
        <v/>
      </c>
      <c r="I107" s="230" t="str">
        <f t="shared" si="26"/>
        <v/>
      </c>
      <c r="J107" s="230" t="str">
        <f t="shared" si="27"/>
        <v/>
      </c>
      <c r="K107" s="230" t="str">
        <f t="shared" si="28"/>
        <v/>
      </c>
      <c r="L107" s="230" t="str">
        <f t="shared" si="29"/>
        <v/>
      </c>
      <c r="M107" s="230" t="str">
        <f t="shared" si="30"/>
        <v/>
      </c>
      <c r="N107" s="230" t="str">
        <f t="shared" si="31"/>
        <v/>
      </c>
      <c r="O107" s="230" t="str">
        <f t="shared" si="32"/>
        <v/>
      </c>
      <c r="P107" s="133">
        <f t="shared" si="33"/>
        <v>0</v>
      </c>
      <c r="Q107" s="231" t="str">
        <f t="shared" si="34"/>
        <v/>
      </c>
      <c r="R107" s="117"/>
      <c r="S107" s="370"/>
      <c r="T107" s="370"/>
      <c r="U107" s="370"/>
      <c r="V107" s="370"/>
      <c r="W107" s="370"/>
      <c r="X107" s="370"/>
      <c r="Y107" s="370"/>
      <c r="Z107" s="370"/>
      <c r="AA107" s="370"/>
      <c r="AB107" s="370"/>
      <c r="AC107" s="370"/>
      <c r="AD107" s="371"/>
    </row>
    <row r="108" spans="1:30">
      <c r="A108" s="232" t="str">
        <f>'6-Annual Budget'!A105</f>
        <v>TOTAL OCCUPENCY EXPENSES</v>
      </c>
      <c r="B108" s="233">
        <f>'6-Annual Budget'!I105</f>
        <v>0</v>
      </c>
      <c r="C108" s="360"/>
      <c r="D108" s="235">
        <f>SUM(D96:D107)</f>
        <v>0</v>
      </c>
      <c r="E108" s="235">
        <f t="shared" ref="E108:O108" si="36">SUM(E96:E107)</f>
        <v>0</v>
      </c>
      <c r="F108" s="235">
        <f t="shared" si="36"/>
        <v>0</v>
      </c>
      <c r="G108" s="235">
        <f t="shared" si="36"/>
        <v>0</v>
      </c>
      <c r="H108" s="235">
        <f t="shared" si="36"/>
        <v>0</v>
      </c>
      <c r="I108" s="235">
        <f t="shared" si="36"/>
        <v>0</v>
      </c>
      <c r="J108" s="235">
        <f t="shared" si="36"/>
        <v>0</v>
      </c>
      <c r="K108" s="235">
        <f t="shared" si="36"/>
        <v>0</v>
      </c>
      <c r="L108" s="235">
        <f t="shared" si="36"/>
        <v>0</v>
      </c>
      <c r="M108" s="235">
        <f t="shared" si="36"/>
        <v>0</v>
      </c>
      <c r="N108" s="235">
        <f t="shared" si="36"/>
        <v>0</v>
      </c>
      <c r="O108" s="235">
        <f t="shared" si="36"/>
        <v>0</v>
      </c>
      <c r="P108" s="236">
        <f t="shared" si="33"/>
        <v>0</v>
      </c>
      <c r="Q108" s="231">
        <f t="shared" si="34"/>
        <v>0</v>
      </c>
      <c r="R108" s="117"/>
      <c r="S108" s="370"/>
      <c r="T108" s="370"/>
      <c r="U108" s="370"/>
      <c r="V108" s="370"/>
      <c r="W108" s="370"/>
      <c r="X108" s="370"/>
      <c r="Y108" s="370"/>
      <c r="Z108" s="370"/>
      <c r="AA108" s="370"/>
      <c r="AB108" s="370"/>
      <c r="AC108" s="370"/>
      <c r="AD108" s="371"/>
    </row>
    <row r="109" spans="1:30">
      <c r="A109" s="238"/>
      <c r="B109" s="153"/>
      <c r="C109" s="361"/>
      <c r="D109" s="239"/>
      <c r="E109" s="239"/>
      <c r="F109" s="239"/>
      <c r="G109" s="239"/>
      <c r="H109" s="239"/>
      <c r="I109" s="239"/>
      <c r="J109" s="239"/>
      <c r="K109" s="239"/>
      <c r="L109" s="239"/>
      <c r="M109" s="239"/>
      <c r="N109" s="239"/>
      <c r="O109" s="239"/>
      <c r="P109" s="240"/>
      <c r="Q109" s="241"/>
      <c r="R109" s="117"/>
      <c r="S109" s="370"/>
      <c r="T109" s="370"/>
      <c r="U109" s="370"/>
      <c r="V109" s="370"/>
      <c r="W109" s="370"/>
      <c r="X109" s="370"/>
      <c r="Y109" s="370"/>
      <c r="Z109" s="370"/>
      <c r="AA109" s="370"/>
      <c r="AB109" s="370"/>
      <c r="AC109" s="370"/>
      <c r="AD109" s="371"/>
    </row>
    <row r="110" spans="1:30" ht="21">
      <c r="A110" s="260" t="str">
        <f>'6-Annual Budget'!A107</f>
        <v>OTHER EXPENSES</v>
      </c>
      <c r="B110" s="156" t="str">
        <f>'6-Annual Budget'!I107</f>
        <v/>
      </c>
      <c r="C110" s="362"/>
      <c r="D110" s="248" t="str">
        <f t="shared" si="21"/>
        <v/>
      </c>
      <c r="E110" s="248" t="str">
        <f t="shared" si="22"/>
        <v/>
      </c>
      <c r="F110" s="248" t="str">
        <f t="shared" si="23"/>
        <v/>
      </c>
      <c r="G110" s="248" t="str">
        <f t="shared" si="24"/>
        <v/>
      </c>
      <c r="H110" s="248" t="str">
        <f t="shared" si="25"/>
        <v/>
      </c>
      <c r="I110" s="248" t="str">
        <f t="shared" si="26"/>
        <v/>
      </c>
      <c r="J110" s="248" t="str">
        <f t="shared" si="27"/>
        <v/>
      </c>
      <c r="K110" s="248" t="str">
        <f t="shared" si="28"/>
        <v/>
      </c>
      <c r="L110" s="248" t="str">
        <f t="shared" si="29"/>
        <v/>
      </c>
      <c r="M110" s="248" t="str">
        <f t="shared" si="30"/>
        <v/>
      </c>
      <c r="N110" s="248" t="str">
        <f t="shared" si="31"/>
        <v/>
      </c>
      <c r="O110" s="248" t="str">
        <f t="shared" si="32"/>
        <v/>
      </c>
      <c r="P110" s="249">
        <f t="shared" si="33"/>
        <v>0</v>
      </c>
      <c r="Q110" s="257" t="str">
        <f t="shared" si="34"/>
        <v/>
      </c>
      <c r="R110" s="247"/>
      <c r="S110" s="370"/>
      <c r="T110" s="370"/>
      <c r="U110" s="370"/>
      <c r="V110" s="370"/>
      <c r="W110" s="370"/>
      <c r="X110" s="370"/>
      <c r="Y110" s="370"/>
      <c r="Z110" s="370"/>
      <c r="AA110" s="370"/>
      <c r="AB110" s="370"/>
      <c r="AC110" s="370"/>
      <c r="AD110" s="371"/>
    </row>
    <row r="111" spans="1:30">
      <c r="A111" s="135" t="str">
        <f>'6-Annual Budget'!A108</f>
        <v/>
      </c>
      <c r="B111" s="136" t="str">
        <f>'6-Annual Budget'!I108</f>
        <v/>
      </c>
      <c r="C111" s="359"/>
      <c r="D111" s="230" t="str">
        <f t="shared" si="21"/>
        <v/>
      </c>
      <c r="E111" s="230" t="str">
        <f t="shared" si="22"/>
        <v/>
      </c>
      <c r="F111" s="230" t="str">
        <f t="shared" si="23"/>
        <v/>
      </c>
      <c r="G111" s="230" t="str">
        <f t="shared" si="24"/>
        <v/>
      </c>
      <c r="H111" s="230" t="str">
        <f t="shared" si="25"/>
        <v/>
      </c>
      <c r="I111" s="230" t="str">
        <f t="shared" si="26"/>
        <v/>
      </c>
      <c r="J111" s="230" t="str">
        <f t="shared" si="27"/>
        <v/>
      </c>
      <c r="K111" s="230" t="str">
        <f t="shared" si="28"/>
        <v/>
      </c>
      <c r="L111" s="230" t="str">
        <f t="shared" si="29"/>
        <v/>
      </c>
      <c r="M111" s="230" t="str">
        <f t="shared" si="30"/>
        <v/>
      </c>
      <c r="N111" s="230" t="str">
        <f t="shared" si="31"/>
        <v/>
      </c>
      <c r="O111" s="230" t="str">
        <f t="shared" si="32"/>
        <v/>
      </c>
      <c r="P111" s="133">
        <f t="shared" si="33"/>
        <v>0</v>
      </c>
      <c r="Q111" s="231" t="str">
        <f t="shared" si="34"/>
        <v/>
      </c>
      <c r="R111" s="117"/>
      <c r="S111" s="370"/>
      <c r="T111" s="370"/>
      <c r="U111" s="370"/>
      <c r="V111" s="370"/>
      <c r="W111" s="370"/>
      <c r="X111" s="370"/>
      <c r="Y111" s="370"/>
      <c r="Z111" s="370"/>
      <c r="AA111" s="370"/>
      <c r="AB111" s="370"/>
      <c r="AC111" s="370"/>
      <c r="AD111" s="371"/>
    </row>
    <row r="112" spans="1:30">
      <c r="A112" s="135" t="str">
        <f>'6-Annual Budget'!A109</f>
        <v/>
      </c>
      <c r="B112" s="136" t="str">
        <f>'6-Annual Budget'!I109</f>
        <v/>
      </c>
      <c r="C112" s="359"/>
      <c r="D112" s="230" t="str">
        <f t="shared" si="21"/>
        <v/>
      </c>
      <c r="E112" s="230" t="str">
        <f t="shared" si="22"/>
        <v/>
      </c>
      <c r="F112" s="230" t="str">
        <f t="shared" si="23"/>
        <v/>
      </c>
      <c r="G112" s="230" t="str">
        <f t="shared" si="24"/>
        <v/>
      </c>
      <c r="H112" s="230" t="str">
        <f t="shared" si="25"/>
        <v/>
      </c>
      <c r="I112" s="230" t="str">
        <f t="shared" si="26"/>
        <v/>
      </c>
      <c r="J112" s="230" t="str">
        <f t="shared" si="27"/>
        <v/>
      </c>
      <c r="K112" s="230" t="str">
        <f t="shared" si="28"/>
        <v/>
      </c>
      <c r="L112" s="230" t="str">
        <f t="shared" si="29"/>
        <v/>
      </c>
      <c r="M112" s="230" t="str">
        <f t="shared" si="30"/>
        <v/>
      </c>
      <c r="N112" s="230" t="str">
        <f t="shared" si="31"/>
        <v/>
      </c>
      <c r="O112" s="230" t="str">
        <f t="shared" si="32"/>
        <v/>
      </c>
      <c r="P112" s="133">
        <f t="shared" si="33"/>
        <v>0</v>
      </c>
      <c r="Q112" s="231" t="str">
        <f t="shared" si="34"/>
        <v/>
      </c>
      <c r="R112" s="117"/>
      <c r="S112" s="370"/>
      <c r="T112" s="370"/>
      <c r="U112" s="370"/>
      <c r="V112" s="370"/>
      <c r="W112" s="370"/>
      <c r="X112" s="370"/>
      <c r="Y112" s="370"/>
      <c r="Z112" s="370"/>
      <c r="AA112" s="370"/>
      <c r="AB112" s="370"/>
      <c r="AC112" s="370"/>
      <c r="AD112" s="371"/>
    </row>
    <row r="113" spans="1:30">
      <c r="A113" s="135" t="str">
        <f>'6-Annual Budget'!A110</f>
        <v/>
      </c>
      <c r="B113" s="136" t="str">
        <f>'6-Annual Budget'!I110</f>
        <v/>
      </c>
      <c r="C113" s="359"/>
      <c r="D113" s="230" t="str">
        <f t="shared" si="21"/>
        <v/>
      </c>
      <c r="E113" s="230" t="str">
        <f t="shared" si="22"/>
        <v/>
      </c>
      <c r="F113" s="230" t="str">
        <f t="shared" si="23"/>
        <v/>
      </c>
      <c r="G113" s="230" t="str">
        <f t="shared" si="24"/>
        <v/>
      </c>
      <c r="H113" s="230" t="str">
        <f t="shared" si="25"/>
        <v/>
      </c>
      <c r="I113" s="230" t="str">
        <f t="shared" si="26"/>
        <v/>
      </c>
      <c r="J113" s="230" t="str">
        <f t="shared" si="27"/>
        <v/>
      </c>
      <c r="K113" s="230" t="str">
        <f t="shared" si="28"/>
        <v/>
      </c>
      <c r="L113" s="230" t="str">
        <f t="shared" si="29"/>
        <v/>
      </c>
      <c r="M113" s="230" t="str">
        <f t="shared" si="30"/>
        <v/>
      </c>
      <c r="N113" s="230" t="str">
        <f t="shared" si="31"/>
        <v/>
      </c>
      <c r="O113" s="230" t="str">
        <f t="shared" si="32"/>
        <v/>
      </c>
      <c r="P113" s="133">
        <f t="shared" si="33"/>
        <v>0</v>
      </c>
      <c r="Q113" s="231" t="str">
        <f t="shared" si="34"/>
        <v/>
      </c>
      <c r="R113" s="117"/>
      <c r="S113" s="370"/>
      <c r="T113" s="370"/>
      <c r="U113" s="370"/>
      <c r="V113" s="370"/>
      <c r="W113" s="370"/>
      <c r="X113" s="370"/>
      <c r="Y113" s="370"/>
      <c r="Z113" s="370"/>
      <c r="AA113" s="370"/>
      <c r="AB113" s="370"/>
      <c r="AC113" s="370"/>
      <c r="AD113" s="371"/>
    </row>
    <row r="114" spans="1:30">
      <c r="A114" s="135" t="str">
        <f>'6-Annual Budget'!A111</f>
        <v/>
      </c>
      <c r="B114" s="136" t="str">
        <f>'6-Annual Budget'!I111</f>
        <v/>
      </c>
      <c r="C114" s="359"/>
      <c r="D114" s="230" t="str">
        <f t="shared" si="21"/>
        <v/>
      </c>
      <c r="E114" s="230" t="str">
        <f t="shared" si="22"/>
        <v/>
      </c>
      <c r="F114" s="230" t="str">
        <f t="shared" si="23"/>
        <v/>
      </c>
      <c r="G114" s="230" t="str">
        <f t="shared" si="24"/>
        <v/>
      </c>
      <c r="H114" s="230" t="str">
        <f t="shared" si="25"/>
        <v/>
      </c>
      <c r="I114" s="230" t="str">
        <f t="shared" si="26"/>
        <v/>
      </c>
      <c r="J114" s="230" t="str">
        <f t="shared" si="27"/>
        <v/>
      </c>
      <c r="K114" s="230" t="str">
        <f t="shared" si="28"/>
        <v/>
      </c>
      <c r="L114" s="230" t="str">
        <f t="shared" si="29"/>
        <v/>
      </c>
      <c r="M114" s="230" t="str">
        <f t="shared" si="30"/>
        <v/>
      </c>
      <c r="N114" s="230" t="str">
        <f t="shared" si="31"/>
        <v/>
      </c>
      <c r="O114" s="230" t="str">
        <f t="shared" si="32"/>
        <v/>
      </c>
      <c r="P114" s="133">
        <f t="shared" si="33"/>
        <v>0</v>
      </c>
      <c r="Q114" s="231" t="str">
        <f t="shared" si="34"/>
        <v/>
      </c>
      <c r="R114" s="117"/>
      <c r="S114" s="370"/>
      <c r="T114" s="370"/>
      <c r="U114" s="370"/>
      <c r="V114" s="370"/>
      <c r="W114" s="370"/>
      <c r="X114" s="370"/>
      <c r="Y114" s="370"/>
      <c r="Z114" s="370"/>
      <c r="AA114" s="370"/>
      <c r="AB114" s="370"/>
      <c r="AC114" s="370"/>
      <c r="AD114" s="371"/>
    </row>
    <row r="115" spans="1:30">
      <c r="A115" s="135" t="str">
        <f>'6-Annual Budget'!A112</f>
        <v/>
      </c>
      <c r="B115" s="136" t="str">
        <f>'6-Annual Budget'!I112</f>
        <v/>
      </c>
      <c r="C115" s="359"/>
      <c r="D115" s="230" t="str">
        <f t="shared" si="21"/>
        <v/>
      </c>
      <c r="E115" s="230" t="str">
        <f t="shared" si="22"/>
        <v/>
      </c>
      <c r="F115" s="230" t="str">
        <f t="shared" si="23"/>
        <v/>
      </c>
      <c r="G115" s="230" t="str">
        <f t="shared" si="24"/>
        <v/>
      </c>
      <c r="H115" s="230" t="str">
        <f t="shared" si="25"/>
        <v/>
      </c>
      <c r="I115" s="230" t="str">
        <f t="shared" si="26"/>
        <v/>
      </c>
      <c r="J115" s="230" t="str">
        <f t="shared" si="27"/>
        <v/>
      </c>
      <c r="K115" s="230" t="str">
        <f t="shared" si="28"/>
        <v/>
      </c>
      <c r="L115" s="230" t="str">
        <f t="shared" si="29"/>
        <v/>
      </c>
      <c r="M115" s="230" t="str">
        <f t="shared" si="30"/>
        <v/>
      </c>
      <c r="N115" s="230" t="str">
        <f t="shared" si="31"/>
        <v/>
      </c>
      <c r="O115" s="230" t="str">
        <f t="shared" si="32"/>
        <v/>
      </c>
      <c r="P115" s="133">
        <f t="shared" si="33"/>
        <v>0</v>
      </c>
      <c r="Q115" s="231" t="str">
        <f t="shared" si="34"/>
        <v/>
      </c>
      <c r="R115" s="117"/>
      <c r="S115" s="370"/>
      <c r="T115" s="370"/>
      <c r="U115" s="370"/>
      <c r="V115" s="370"/>
      <c r="W115" s="370"/>
      <c r="X115" s="370"/>
      <c r="Y115" s="370"/>
      <c r="Z115" s="370"/>
      <c r="AA115" s="370"/>
      <c r="AB115" s="370"/>
      <c r="AC115" s="370"/>
      <c r="AD115" s="371"/>
    </row>
    <row r="116" spans="1:30">
      <c r="A116" s="135" t="str">
        <f>'6-Annual Budget'!A113</f>
        <v/>
      </c>
      <c r="B116" s="136" t="str">
        <f>'6-Annual Budget'!I113</f>
        <v/>
      </c>
      <c r="C116" s="359"/>
      <c r="D116" s="230" t="str">
        <f t="shared" si="21"/>
        <v/>
      </c>
      <c r="E116" s="230" t="str">
        <f t="shared" si="22"/>
        <v/>
      </c>
      <c r="F116" s="230" t="str">
        <f t="shared" si="23"/>
        <v/>
      </c>
      <c r="G116" s="230" t="str">
        <f t="shared" si="24"/>
        <v/>
      </c>
      <c r="H116" s="230" t="str">
        <f t="shared" si="25"/>
        <v/>
      </c>
      <c r="I116" s="230" t="str">
        <f t="shared" si="26"/>
        <v/>
      </c>
      <c r="J116" s="230" t="str">
        <f t="shared" si="27"/>
        <v/>
      </c>
      <c r="K116" s="230" t="str">
        <f t="shared" si="28"/>
        <v/>
      </c>
      <c r="L116" s="230" t="str">
        <f t="shared" si="29"/>
        <v/>
      </c>
      <c r="M116" s="230" t="str">
        <f t="shared" si="30"/>
        <v/>
      </c>
      <c r="N116" s="230" t="str">
        <f t="shared" si="31"/>
        <v/>
      </c>
      <c r="O116" s="230" t="str">
        <f t="shared" si="32"/>
        <v/>
      </c>
      <c r="P116" s="133">
        <f t="shared" si="33"/>
        <v>0</v>
      </c>
      <c r="Q116" s="231" t="str">
        <f t="shared" si="34"/>
        <v/>
      </c>
      <c r="R116" s="117"/>
      <c r="S116" s="370"/>
      <c r="T116" s="370"/>
      <c r="U116" s="370"/>
      <c r="V116" s="370"/>
      <c r="W116" s="370"/>
      <c r="X116" s="370"/>
      <c r="Y116" s="370"/>
      <c r="Z116" s="370"/>
      <c r="AA116" s="370"/>
      <c r="AB116" s="370"/>
      <c r="AC116" s="370"/>
      <c r="AD116" s="371"/>
    </row>
    <row r="117" spans="1:30">
      <c r="A117" s="135" t="str">
        <f>'6-Annual Budget'!A114</f>
        <v/>
      </c>
      <c r="B117" s="136" t="str">
        <f>'6-Annual Budget'!I114</f>
        <v/>
      </c>
      <c r="C117" s="359"/>
      <c r="D117" s="230" t="str">
        <f t="shared" si="21"/>
        <v/>
      </c>
      <c r="E117" s="230" t="str">
        <f t="shared" si="22"/>
        <v/>
      </c>
      <c r="F117" s="230" t="str">
        <f t="shared" si="23"/>
        <v/>
      </c>
      <c r="G117" s="230" t="str">
        <f t="shared" si="24"/>
        <v/>
      </c>
      <c r="H117" s="230" t="str">
        <f t="shared" si="25"/>
        <v/>
      </c>
      <c r="I117" s="230" t="str">
        <f t="shared" si="26"/>
        <v/>
      </c>
      <c r="J117" s="230" t="str">
        <f t="shared" si="27"/>
        <v/>
      </c>
      <c r="K117" s="230" t="str">
        <f t="shared" si="28"/>
        <v/>
      </c>
      <c r="L117" s="230" t="str">
        <f t="shared" si="29"/>
        <v/>
      </c>
      <c r="M117" s="230" t="str">
        <f t="shared" si="30"/>
        <v/>
      </c>
      <c r="N117" s="230" t="str">
        <f t="shared" si="31"/>
        <v/>
      </c>
      <c r="O117" s="230" t="str">
        <f t="shared" si="32"/>
        <v/>
      </c>
      <c r="P117" s="133">
        <f t="shared" si="33"/>
        <v>0</v>
      </c>
      <c r="Q117" s="231" t="str">
        <f t="shared" si="34"/>
        <v/>
      </c>
      <c r="R117" s="117"/>
      <c r="S117" s="370"/>
      <c r="T117" s="370"/>
      <c r="U117" s="370"/>
      <c r="V117" s="370"/>
      <c r="W117" s="370"/>
      <c r="X117" s="370"/>
      <c r="Y117" s="370"/>
      <c r="Z117" s="370"/>
      <c r="AA117" s="370"/>
      <c r="AB117" s="370"/>
      <c r="AC117" s="370"/>
      <c r="AD117" s="371"/>
    </row>
    <row r="118" spans="1:30">
      <c r="A118" s="135" t="str">
        <f>'6-Annual Budget'!A115</f>
        <v/>
      </c>
      <c r="B118" s="136" t="str">
        <f>'6-Annual Budget'!I115</f>
        <v/>
      </c>
      <c r="C118" s="359"/>
      <c r="D118" s="230" t="str">
        <f t="shared" si="21"/>
        <v/>
      </c>
      <c r="E118" s="230" t="str">
        <f t="shared" si="22"/>
        <v/>
      </c>
      <c r="F118" s="230" t="str">
        <f t="shared" si="23"/>
        <v/>
      </c>
      <c r="G118" s="230" t="str">
        <f t="shared" si="24"/>
        <v/>
      </c>
      <c r="H118" s="230" t="str">
        <f t="shared" si="25"/>
        <v/>
      </c>
      <c r="I118" s="230" t="str">
        <f t="shared" si="26"/>
        <v/>
      </c>
      <c r="J118" s="230" t="str">
        <f t="shared" si="27"/>
        <v/>
      </c>
      <c r="K118" s="230" t="str">
        <f t="shared" si="28"/>
        <v/>
      </c>
      <c r="L118" s="230" t="str">
        <f t="shared" si="29"/>
        <v/>
      </c>
      <c r="M118" s="230" t="str">
        <f t="shared" si="30"/>
        <v/>
      </c>
      <c r="N118" s="230" t="str">
        <f t="shared" si="31"/>
        <v/>
      </c>
      <c r="O118" s="230" t="str">
        <f t="shared" si="32"/>
        <v/>
      </c>
      <c r="P118" s="133">
        <f t="shared" si="33"/>
        <v>0</v>
      </c>
      <c r="Q118" s="231" t="str">
        <f t="shared" si="34"/>
        <v/>
      </c>
      <c r="R118" s="117"/>
      <c r="S118" s="370"/>
      <c r="T118" s="370"/>
      <c r="U118" s="370"/>
      <c r="V118" s="370"/>
      <c r="W118" s="370"/>
      <c r="X118" s="370"/>
      <c r="Y118" s="370"/>
      <c r="Z118" s="370"/>
      <c r="AA118" s="370"/>
      <c r="AB118" s="370"/>
      <c r="AC118" s="370"/>
      <c r="AD118" s="371"/>
    </row>
    <row r="119" spans="1:30">
      <c r="A119" s="135" t="str">
        <f>'6-Annual Budget'!A116</f>
        <v/>
      </c>
      <c r="B119" s="136" t="str">
        <f>'6-Annual Budget'!I116</f>
        <v/>
      </c>
      <c r="C119" s="359"/>
      <c r="D119" s="230" t="str">
        <f t="shared" si="21"/>
        <v/>
      </c>
      <c r="E119" s="230" t="str">
        <f t="shared" si="22"/>
        <v/>
      </c>
      <c r="F119" s="230" t="str">
        <f t="shared" si="23"/>
        <v/>
      </c>
      <c r="G119" s="230" t="str">
        <f t="shared" si="24"/>
        <v/>
      </c>
      <c r="H119" s="230" t="str">
        <f t="shared" si="25"/>
        <v/>
      </c>
      <c r="I119" s="230" t="str">
        <f t="shared" si="26"/>
        <v/>
      </c>
      <c r="J119" s="230" t="str">
        <f t="shared" si="27"/>
        <v/>
      </c>
      <c r="K119" s="230" t="str">
        <f t="shared" si="28"/>
        <v/>
      </c>
      <c r="L119" s="230" t="str">
        <f t="shared" si="29"/>
        <v/>
      </c>
      <c r="M119" s="230" t="str">
        <f t="shared" si="30"/>
        <v/>
      </c>
      <c r="N119" s="230" t="str">
        <f t="shared" si="31"/>
        <v/>
      </c>
      <c r="O119" s="230" t="str">
        <f t="shared" si="32"/>
        <v/>
      </c>
      <c r="P119" s="133">
        <f t="shared" si="33"/>
        <v>0</v>
      </c>
      <c r="Q119" s="231" t="str">
        <f t="shared" si="34"/>
        <v/>
      </c>
      <c r="R119" s="117"/>
      <c r="S119" s="370"/>
      <c r="T119" s="370"/>
      <c r="U119" s="370"/>
      <c r="V119" s="370"/>
      <c r="W119" s="370"/>
      <c r="X119" s="370"/>
      <c r="Y119" s="370"/>
      <c r="Z119" s="370"/>
      <c r="AA119" s="370"/>
      <c r="AB119" s="370"/>
      <c r="AC119" s="370"/>
      <c r="AD119" s="371"/>
    </row>
    <row r="120" spans="1:30">
      <c r="A120" s="135" t="str">
        <f>'6-Annual Budget'!A117</f>
        <v/>
      </c>
      <c r="B120" s="136" t="str">
        <f>'6-Annual Budget'!I117</f>
        <v/>
      </c>
      <c r="C120" s="359"/>
      <c r="D120" s="230" t="str">
        <f t="shared" si="21"/>
        <v/>
      </c>
      <c r="E120" s="230" t="str">
        <f t="shared" si="22"/>
        <v/>
      </c>
      <c r="F120" s="230" t="str">
        <f t="shared" si="23"/>
        <v/>
      </c>
      <c r="G120" s="230" t="str">
        <f t="shared" si="24"/>
        <v/>
      </c>
      <c r="H120" s="230" t="str">
        <f t="shared" si="25"/>
        <v/>
      </c>
      <c r="I120" s="230" t="str">
        <f t="shared" si="26"/>
        <v/>
      </c>
      <c r="J120" s="230" t="str">
        <f t="shared" si="27"/>
        <v/>
      </c>
      <c r="K120" s="230" t="str">
        <f t="shared" si="28"/>
        <v/>
      </c>
      <c r="L120" s="230" t="str">
        <f t="shared" si="29"/>
        <v/>
      </c>
      <c r="M120" s="230" t="str">
        <f t="shared" si="30"/>
        <v/>
      </c>
      <c r="N120" s="230" t="str">
        <f t="shared" si="31"/>
        <v/>
      </c>
      <c r="O120" s="230" t="str">
        <f t="shared" si="32"/>
        <v/>
      </c>
      <c r="P120" s="133">
        <f t="shared" si="33"/>
        <v>0</v>
      </c>
      <c r="Q120" s="231" t="str">
        <f t="shared" si="34"/>
        <v/>
      </c>
      <c r="R120" s="117"/>
      <c r="S120" s="370"/>
      <c r="T120" s="370"/>
      <c r="U120" s="370"/>
      <c r="V120" s="370"/>
      <c r="W120" s="370"/>
      <c r="X120" s="370"/>
      <c r="Y120" s="370"/>
      <c r="Z120" s="370"/>
      <c r="AA120" s="370"/>
      <c r="AB120" s="370"/>
      <c r="AC120" s="370"/>
      <c r="AD120" s="371"/>
    </row>
    <row r="121" spans="1:30">
      <c r="A121" s="135" t="str">
        <f>'6-Annual Budget'!A118</f>
        <v/>
      </c>
      <c r="B121" s="136" t="str">
        <f>'6-Annual Budget'!I118</f>
        <v/>
      </c>
      <c r="C121" s="359"/>
      <c r="D121" s="230" t="str">
        <f t="shared" si="21"/>
        <v/>
      </c>
      <c r="E121" s="230" t="str">
        <f t="shared" si="22"/>
        <v/>
      </c>
      <c r="F121" s="230" t="str">
        <f t="shared" si="23"/>
        <v/>
      </c>
      <c r="G121" s="230" t="str">
        <f t="shared" si="24"/>
        <v/>
      </c>
      <c r="H121" s="230" t="str">
        <f t="shared" si="25"/>
        <v/>
      </c>
      <c r="I121" s="230" t="str">
        <f t="shared" si="26"/>
        <v/>
      </c>
      <c r="J121" s="230" t="str">
        <f t="shared" si="27"/>
        <v/>
      </c>
      <c r="K121" s="230" t="str">
        <f t="shared" si="28"/>
        <v/>
      </c>
      <c r="L121" s="230" t="str">
        <f t="shared" si="29"/>
        <v/>
      </c>
      <c r="M121" s="230" t="str">
        <f t="shared" si="30"/>
        <v/>
      </c>
      <c r="N121" s="230" t="str">
        <f t="shared" si="31"/>
        <v/>
      </c>
      <c r="O121" s="230" t="str">
        <f t="shared" si="32"/>
        <v/>
      </c>
      <c r="P121" s="133">
        <f t="shared" si="33"/>
        <v>0</v>
      </c>
      <c r="Q121" s="231" t="str">
        <f t="shared" si="34"/>
        <v/>
      </c>
      <c r="R121" s="117"/>
      <c r="S121" s="370"/>
      <c r="T121" s="370"/>
      <c r="U121" s="370"/>
      <c r="V121" s="370"/>
      <c r="W121" s="370"/>
      <c r="X121" s="370"/>
      <c r="Y121" s="370"/>
      <c r="Z121" s="370"/>
      <c r="AA121" s="370"/>
      <c r="AB121" s="370"/>
      <c r="AC121" s="370"/>
      <c r="AD121" s="371"/>
    </row>
    <row r="122" spans="1:30">
      <c r="A122" s="135" t="str">
        <f>'6-Annual Budget'!A119</f>
        <v/>
      </c>
      <c r="B122" s="136" t="str">
        <f>'6-Annual Budget'!I119</f>
        <v/>
      </c>
      <c r="C122" s="359"/>
      <c r="D122" s="230" t="str">
        <f t="shared" si="21"/>
        <v/>
      </c>
      <c r="E122" s="230" t="str">
        <f t="shared" si="22"/>
        <v/>
      </c>
      <c r="F122" s="230" t="str">
        <f t="shared" si="23"/>
        <v/>
      </c>
      <c r="G122" s="230" t="str">
        <f t="shared" si="24"/>
        <v/>
      </c>
      <c r="H122" s="230" t="str">
        <f t="shared" si="25"/>
        <v/>
      </c>
      <c r="I122" s="230" t="str">
        <f t="shared" si="26"/>
        <v/>
      </c>
      <c r="J122" s="230" t="str">
        <f t="shared" si="27"/>
        <v/>
      </c>
      <c r="K122" s="230" t="str">
        <f t="shared" si="28"/>
        <v/>
      </c>
      <c r="L122" s="230" t="str">
        <f t="shared" si="29"/>
        <v/>
      </c>
      <c r="M122" s="230" t="str">
        <f t="shared" si="30"/>
        <v/>
      </c>
      <c r="N122" s="230" t="str">
        <f t="shared" si="31"/>
        <v/>
      </c>
      <c r="O122" s="230" t="str">
        <f t="shared" si="32"/>
        <v/>
      </c>
      <c r="P122" s="133">
        <f t="shared" si="33"/>
        <v>0</v>
      </c>
      <c r="Q122" s="231" t="str">
        <f t="shared" si="34"/>
        <v/>
      </c>
      <c r="R122" s="117"/>
      <c r="S122" s="370"/>
      <c r="T122" s="370"/>
      <c r="U122" s="370"/>
      <c r="V122" s="370"/>
      <c r="W122" s="370"/>
      <c r="X122" s="370"/>
      <c r="Y122" s="370"/>
      <c r="Z122" s="370"/>
      <c r="AA122" s="370"/>
      <c r="AB122" s="370"/>
      <c r="AC122" s="370"/>
      <c r="AD122" s="371"/>
    </row>
    <row r="123" spans="1:30">
      <c r="A123" s="135" t="str">
        <f>'6-Annual Budget'!A120</f>
        <v/>
      </c>
      <c r="B123" s="136" t="str">
        <f>'6-Annual Budget'!I120</f>
        <v/>
      </c>
      <c r="C123" s="359"/>
      <c r="D123" s="230" t="str">
        <f t="shared" si="21"/>
        <v/>
      </c>
      <c r="E123" s="230" t="str">
        <f t="shared" si="22"/>
        <v/>
      </c>
      <c r="F123" s="230" t="str">
        <f t="shared" si="23"/>
        <v/>
      </c>
      <c r="G123" s="230" t="str">
        <f t="shared" si="24"/>
        <v/>
      </c>
      <c r="H123" s="230" t="str">
        <f t="shared" si="25"/>
        <v/>
      </c>
      <c r="I123" s="230" t="str">
        <f t="shared" si="26"/>
        <v/>
      </c>
      <c r="J123" s="230" t="str">
        <f t="shared" si="27"/>
        <v/>
      </c>
      <c r="K123" s="230" t="str">
        <f t="shared" si="28"/>
        <v/>
      </c>
      <c r="L123" s="230" t="str">
        <f t="shared" si="29"/>
        <v/>
      </c>
      <c r="M123" s="230" t="str">
        <f t="shared" si="30"/>
        <v/>
      </c>
      <c r="N123" s="230" t="str">
        <f t="shared" si="31"/>
        <v/>
      </c>
      <c r="O123" s="230" t="str">
        <f t="shared" si="32"/>
        <v/>
      </c>
      <c r="P123" s="133">
        <f t="shared" si="33"/>
        <v>0</v>
      </c>
      <c r="Q123" s="231" t="str">
        <f t="shared" si="34"/>
        <v/>
      </c>
      <c r="R123" s="117"/>
      <c r="S123" s="370"/>
      <c r="T123" s="370"/>
      <c r="U123" s="370"/>
      <c r="V123" s="370"/>
      <c r="W123" s="370"/>
      <c r="X123" s="370"/>
      <c r="Y123" s="370"/>
      <c r="Z123" s="370"/>
      <c r="AA123" s="370"/>
      <c r="AB123" s="370"/>
      <c r="AC123" s="370"/>
      <c r="AD123" s="371"/>
    </row>
    <row r="124" spans="1:30">
      <c r="A124" s="135" t="str">
        <f>'6-Annual Budget'!A121</f>
        <v/>
      </c>
      <c r="B124" s="136" t="str">
        <f>'6-Annual Budget'!I121</f>
        <v/>
      </c>
      <c r="C124" s="359"/>
      <c r="D124" s="230" t="str">
        <f t="shared" si="21"/>
        <v/>
      </c>
      <c r="E124" s="230" t="str">
        <f t="shared" si="22"/>
        <v/>
      </c>
      <c r="F124" s="230" t="str">
        <f t="shared" si="23"/>
        <v/>
      </c>
      <c r="G124" s="230" t="str">
        <f t="shared" si="24"/>
        <v/>
      </c>
      <c r="H124" s="230" t="str">
        <f t="shared" si="25"/>
        <v/>
      </c>
      <c r="I124" s="230" t="str">
        <f t="shared" si="26"/>
        <v/>
      </c>
      <c r="J124" s="230" t="str">
        <f t="shared" si="27"/>
        <v/>
      </c>
      <c r="K124" s="230" t="str">
        <f t="shared" si="28"/>
        <v/>
      </c>
      <c r="L124" s="230" t="str">
        <f t="shared" si="29"/>
        <v/>
      </c>
      <c r="M124" s="230" t="str">
        <f t="shared" si="30"/>
        <v/>
      </c>
      <c r="N124" s="230" t="str">
        <f t="shared" si="31"/>
        <v/>
      </c>
      <c r="O124" s="230" t="str">
        <f t="shared" si="32"/>
        <v/>
      </c>
      <c r="P124" s="133">
        <f t="shared" si="33"/>
        <v>0</v>
      </c>
      <c r="Q124" s="231" t="str">
        <f t="shared" si="34"/>
        <v/>
      </c>
      <c r="R124" s="117"/>
      <c r="S124" s="370"/>
      <c r="T124" s="370"/>
      <c r="U124" s="370"/>
      <c r="V124" s="370"/>
      <c r="W124" s="370"/>
      <c r="X124" s="370"/>
      <c r="Y124" s="370"/>
      <c r="Z124" s="370"/>
      <c r="AA124" s="370"/>
      <c r="AB124" s="370"/>
      <c r="AC124" s="370"/>
      <c r="AD124" s="371"/>
    </row>
    <row r="125" spans="1:30">
      <c r="A125" s="135" t="str">
        <f>'6-Annual Budget'!A122</f>
        <v/>
      </c>
      <c r="B125" s="136" t="str">
        <f>'6-Annual Budget'!I122</f>
        <v/>
      </c>
      <c r="C125" s="359"/>
      <c r="D125" s="230" t="str">
        <f t="shared" si="21"/>
        <v/>
      </c>
      <c r="E125" s="230" t="str">
        <f t="shared" si="22"/>
        <v/>
      </c>
      <c r="F125" s="230" t="str">
        <f t="shared" si="23"/>
        <v/>
      </c>
      <c r="G125" s="230" t="str">
        <f t="shared" si="24"/>
        <v/>
      </c>
      <c r="H125" s="230" t="str">
        <f t="shared" si="25"/>
        <v/>
      </c>
      <c r="I125" s="230" t="str">
        <f t="shared" si="26"/>
        <v/>
      </c>
      <c r="J125" s="230" t="str">
        <f t="shared" si="27"/>
        <v/>
      </c>
      <c r="K125" s="230" t="str">
        <f t="shared" si="28"/>
        <v/>
      </c>
      <c r="L125" s="230" t="str">
        <f t="shared" si="29"/>
        <v/>
      </c>
      <c r="M125" s="230" t="str">
        <f t="shared" si="30"/>
        <v/>
      </c>
      <c r="N125" s="230" t="str">
        <f t="shared" si="31"/>
        <v/>
      </c>
      <c r="O125" s="230" t="str">
        <f t="shared" si="32"/>
        <v/>
      </c>
      <c r="P125" s="133">
        <f t="shared" si="33"/>
        <v>0</v>
      </c>
      <c r="Q125" s="231" t="str">
        <f t="shared" si="34"/>
        <v/>
      </c>
      <c r="R125" s="117"/>
      <c r="S125" s="370"/>
      <c r="T125" s="370"/>
      <c r="U125" s="370"/>
      <c r="V125" s="370"/>
      <c r="W125" s="370"/>
      <c r="X125" s="370"/>
      <c r="Y125" s="370"/>
      <c r="Z125" s="370"/>
      <c r="AA125" s="370"/>
      <c r="AB125" s="370"/>
      <c r="AC125" s="370"/>
      <c r="AD125" s="371"/>
    </row>
    <row r="126" spans="1:30">
      <c r="A126" s="135" t="str">
        <f>'6-Annual Budget'!A123</f>
        <v/>
      </c>
      <c r="B126" s="136" t="str">
        <f>'6-Annual Budget'!I123</f>
        <v/>
      </c>
      <c r="C126" s="359"/>
      <c r="D126" s="230" t="str">
        <f t="shared" si="21"/>
        <v/>
      </c>
      <c r="E126" s="230" t="str">
        <f t="shared" si="22"/>
        <v/>
      </c>
      <c r="F126" s="230" t="str">
        <f t="shared" si="23"/>
        <v/>
      </c>
      <c r="G126" s="230" t="str">
        <f t="shared" si="24"/>
        <v/>
      </c>
      <c r="H126" s="230" t="str">
        <f t="shared" si="25"/>
        <v/>
      </c>
      <c r="I126" s="230" t="str">
        <f t="shared" si="26"/>
        <v/>
      </c>
      <c r="J126" s="230" t="str">
        <f t="shared" si="27"/>
        <v/>
      </c>
      <c r="K126" s="230" t="str">
        <f t="shared" si="28"/>
        <v/>
      </c>
      <c r="L126" s="230" t="str">
        <f t="shared" si="29"/>
        <v/>
      </c>
      <c r="M126" s="230" t="str">
        <f t="shared" si="30"/>
        <v/>
      </c>
      <c r="N126" s="230" t="str">
        <f t="shared" si="31"/>
        <v/>
      </c>
      <c r="O126" s="230" t="str">
        <f t="shared" si="32"/>
        <v/>
      </c>
      <c r="P126" s="133">
        <f t="shared" si="33"/>
        <v>0</v>
      </c>
      <c r="Q126" s="231" t="str">
        <f t="shared" si="34"/>
        <v/>
      </c>
      <c r="R126" s="117"/>
      <c r="S126" s="370"/>
      <c r="T126" s="370"/>
      <c r="U126" s="370"/>
      <c r="V126" s="370"/>
      <c r="W126" s="370"/>
      <c r="X126" s="370"/>
      <c r="Y126" s="370"/>
      <c r="Z126" s="370"/>
      <c r="AA126" s="370"/>
      <c r="AB126" s="370"/>
      <c r="AC126" s="370"/>
      <c r="AD126" s="371"/>
    </row>
    <row r="127" spans="1:30">
      <c r="A127" s="135" t="str">
        <f>'6-Annual Budget'!A124</f>
        <v/>
      </c>
      <c r="B127" s="136" t="str">
        <f>'6-Annual Budget'!I124</f>
        <v/>
      </c>
      <c r="C127" s="359"/>
      <c r="D127" s="230" t="str">
        <f t="shared" si="21"/>
        <v/>
      </c>
      <c r="E127" s="230" t="str">
        <f t="shared" si="22"/>
        <v/>
      </c>
      <c r="F127" s="230" t="str">
        <f t="shared" si="23"/>
        <v/>
      </c>
      <c r="G127" s="230" t="str">
        <f t="shared" si="24"/>
        <v/>
      </c>
      <c r="H127" s="230" t="str">
        <f t="shared" si="25"/>
        <v/>
      </c>
      <c r="I127" s="230" t="str">
        <f t="shared" si="26"/>
        <v/>
      </c>
      <c r="J127" s="230" t="str">
        <f t="shared" si="27"/>
        <v/>
      </c>
      <c r="K127" s="230" t="str">
        <f t="shared" si="28"/>
        <v/>
      </c>
      <c r="L127" s="230" t="str">
        <f t="shared" si="29"/>
        <v/>
      </c>
      <c r="M127" s="230" t="str">
        <f t="shared" si="30"/>
        <v/>
      </c>
      <c r="N127" s="230" t="str">
        <f t="shared" si="31"/>
        <v/>
      </c>
      <c r="O127" s="230" t="str">
        <f t="shared" si="32"/>
        <v/>
      </c>
      <c r="P127" s="133">
        <f t="shared" si="33"/>
        <v>0</v>
      </c>
      <c r="Q127" s="231" t="str">
        <f t="shared" si="34"/>
        <v/>
      </c>
      <c r="R127" s="117"/>
      <c r="S127" s="370"/>
      <c r="T127" s="370"/>
      <c r="U127" s="370"/>
      <c r="V127" s="370"/>
      <c r="W127" s="370"/>
      <c r="X127" s="370"/>
      <c r="Y127" s="370"/>
      <c r="Z127" s="370"/>
      <c r="AA127" s="370"/>
      <c r="AB127" s="370"/>
      <c r="AC127" s="370"/>
      <c r="AD127" s="371"/>
    </row>
    <row r="128" spans="1:30">
      <c r="A128" s="135" t="str">
        <f>'6-Annual Budget'!A125</f>
        <v/>
      </c>
      <c r="B128" s="136" t="str">
        <f>'6-Annual Budget'!I125</f>
        <v/>
      </c>
      <c r="C128" s="359"/>
      <c r="D128" s="230" t="str">
        <f t="shared" si="21"/>
        <v/>
      </c>
      <c r="E128" s="230" t="str">
        <f t="shared" si="22"/>
        <v/>
      </c>
      <c r="F128" s="230" t="str">
        <f t="shared" si="23"/>
        <v/>
      </c>
      <c r="G128" s="230" t="str">
        <f t="shared" si="24"/>
        <v/>
      </c>
      <c r="H128" s="230" t="str">
        <f t="shared" si="25"/>
        <v/>
      </c>
      <c r="I128" s="230" t="str">
        <f t="shared" si="26"/>
        <v/>
      </c>
      <c r="J128" s="230" t="str">
        <f t="shared" si="27"/>
        <v/>
      </c>
      <c r="K128" s="230" t="str">
        <f t="shared" si="28"/>
        <v/>
      </c>
      <c r="L128" s="230" t="str">
        <f t="shared" si="29"/>
        <v/>
      </c>
      <c r="M128" s="230" t="str">
        <f t="shared" si="30"/>
        <v/>
      </c>
      <c r="N128" s="230" t="str">
        <f t="shared" si="31"/>
        <v/>
      </c>
      <c r="O128" s="230" t="str">
        <f t="shared" si="32"/>
        <v/>
      </c>
      <c r="P128" s="133">
        <f t="shared" si="33"/>
        <v>0</v>
      </c>
      <c r="Q128" s="231" t="str">
        <f t="shared" si="34"/>
        <v/>
      </c>
      <c r="R128" s="117"/>
      <c r="S128" s="370"/>
      <c r="T128" s="370"/>
      <c r="U128" s="370"/>
      <c r="V128" s="370"/>
      <c r="W128" s="370"/>
      <c r="X128" s="370"/>
      <c r="Y128" s="370"/>
      <c r="Z128" s="370"/>
      <c r="AA128" s="370"/>
      <c r="AB128" s="370"/>
      <c r="AC128" s="370"/>
      <c r="AD128" s="371"/>
    </row>
    <row r="129" spans="1:30">
      <c r="A129" s="135" t="str">
        <f>'6-Annual Budget'!A126</f>
        <v/>
      </c>
      <c r="B129" s="136" t="str">
        <f>'6-Annual Budget'!I126</f>
        <v/>
      </c>
      <c r="C129" s="359"/>
      <c r="D129" s="230" t="str">
        <f t="shared" si="21"/>
        <v/>
      </c>
      <c r="E129" s="230" t="str">
        <f t="shared" si="22"/>
        <v/>
      </c>
      <c r="F129" s="230" t="str">
        <f t="shared" si="23"/>
        <v/>
      </c>
      <c r="G129" s="230" t="str">
        <f t="shared" si="24"/>
        <v/>
      </c>
      <c r="H129" s="230" t="str">
        <f t="shared" si="25"/>
        <v/>
      </c>
      <c r="I129" s="230" t="str">
        <f t="shared" si="26"/>
        <v/>
      </c>
      <c r="J129" s="230" t="str">
        <f t="shared" si="27"/>
        <v/>
      </c>
      <c r="K129" s="230" t="str">
        <f t="shared" si="28"/>
        <v/>
      </c>
      <c r="L129" s="230" t="str">
        <f t="shared" si="29"/>
        <v/>
      </c>
      <c r="M129" s="230" t="str">
        <f t="shared" si="30"/>
        <v/>
      </c>
      <c r="N129" s="230" t="str">
        <f t="shared" si="31"/>
        <v/>
      </c>
      <c r="O129" s="230" t="str">
        <f t="shared" si="32"/>
        <v/>
      </c>
      <c r="P129" s="133">
        <f t="shared" si="33"/>
        <v>0</v>
      </c>
      <c r="Q129" s="231" t="str">
        <f t="shared" si="34"/>
        <v/>
      </c>
      <c r="R129" s="117"/>
      <c r="S129" s="370"/>
      <c r="T129" s="370"/>
      <c r="U129" s="370"/>
      <c r="V129" s="370"/>
      <c r="W129" s="370"/>
      <c r="X129" s="370"/>
      <c r="Y129" s="370"/>
      <c r="Z129" s="370"/>
      <c r="AA129" s="370"/>
      <c r="AB129" s="370"/>
      <c r="AC129" s="370"/>
      <c r="AD129" s="371"/>
    </row>
    <row r="130" spans="1:30">
      <c r="A130" s="135" t="str">
        <f>'6-Annual Budget'!A127</f>
        <v/>
      </c>
      <c r="B130" s="136" t="str">
        <f>'6-Annual Budget'!I127</f>
        <v/>
      </c>
      <c r="C130" s="359"/>
      <c r="D130" s="230" t="str">
        <f t="shared" si="21"/>
        <v/>
      </c>
      <c r="E130" s="230" t="str">
        <f t="shared" si="22"/>
        <v/>
      </c>
      <c r="F130" s="230" t="str">
        <f t="shared" si="23"/>
        <v/>
      </c>
      <c r="G130" s="230" t="str">
        <f t="shared" si="24"/>
        <v/>
      </c>
      <c r="H130" s="230" t="str">
        <f t="shared" si="25"/>
        <v/>
      </c>
      <c r="I130" s="230" t="str">
        <f t="shared" si="26"/>
        <v/>
      </c>
      <c r="J130" s="230" t="str">
        <f t="shared" si="27"/>
        <v/>
      </c>
      <c r="K130" s="230" t="str">
        <f t="shared" si="28"/>
        <v/>
      </c>
      <c r="L130" s="230" t="str">
        <f t="shared" si="29"/>
        <v/>
      </c>
      <c r="M130" s="230" t="str">
        <f t="shared" si="30"/>
        <v/>
      </c>
      <c r="N130" s="230" t="str">
        <f t="shared" si="31"/>
        <v/>
      </c>
      <c r="O130" s="230" t="str">
        <f t="shared" si="32"/>
        <v/>
      </c>
      <c r="P130" s="133">
        <f t="shared" si="33"/>
        <v>0</v>
      </c>
      <c r="Q130" s="231" t="str">
        <f t="shared" si="34"/>
        <v/>
      </c>
      <c r="R130" s="117"/>
      <c r="S130" s="370"/>
      <c r="T130" s="370"/>
      <c r="U130" s="370"/>
      <c r="V130" s="370"/>
      <c r="W130" s="370"/>
      <c r="X130" s="370"/>
      <c r="Y130" s="370"/>
      <c r="Z130" s="370"/>
      <c r="AA130" s="370"/>
      <c r="AB130" s="370"/>
      <c r="AC130" s="370"/>
      <c r="AD130" s="371"/>
    </row>
    <row r="131" spans="1:30">
      <c r="A131" s="135" t="str">
        <f>'6-Annual Budget'!A128</f>
        <v/>
      </c>
      <c r="B131" s="136" t="str">
        <f>'6-Annual Budget'!I128</f>
        <v/>
      </c>
      <c r="C131" s="359"/>
      <c r="D131" s="230" t="str">
        <f t="shared" si="21"/>
        <v/>
      </c>
      <c r="E131" s="230" t="str">
        <f t="shared" si="22"/>
        <v/>
      </c>
      <c r="F131" s="230" t="str">
        <f t="shared" si="23"/>
        <v/>
      </c>
      <c r="G131" s="230" t="str">
        <f t="shared" si="24"/>
        <v/>
      </c>
      <c r="H131" s="230" t="str">
        <f t="shared" si="25"/>
        <v/>
      </c>
      <c r="I131" s="230" t="str">
        <f t="shared" si="26"/>
        <v/>
      </c>
      <c r="J131" s="230" t="str">
        <f t="shared" si="27"/>
        <v/>
      </c>
      <c r="K131" s="230" t="str">
        <f t="shared" si="28"/>
        <v/>
      </c>
      <c r="L131" s="230" t="str">
        <f t="shared" si="29"/>
        <v/>
      </c>
      <c r="M131" s="230" t="str">
        <f t="shared" si="30"/>
        <v/>
      </c>
      <c r="N131" s="230" t="str">
        <f t="shared" si="31"/>
        <v/>
      </c>
      <c r="O131" s="230" t="str">
        <f t="shared" si="32"/>
        <v/>
      </c>
      <c r="P131" s="133">
        <f t="shared" si="33"/>
        <v>0</v>
      </c>
      <c r="Q131" s="231" t="str">
        <f t="shared" si="34"/>
        <v/>
      </c>
      <c r="R131" s="117"/>
      <c r="S131" s="370"/>
      <c r="T131" s="370"/>
      <c r="U131" s="370"/>
      <c r="V131" s="370"/>
      <c r="W131" s="370"/>
      <c r="X131" s="370"/>
      <c r="Y131" s="370"/>
      <c r="Z131" s="370"/>
      <c r="AA131" s="370"/>
      <c r="AB131" s="370"/>
      <c r="AC131" s="370"/>
      <c r="AD131" s="371"/>
    </row>
    <row r="132" spans="1:30">
      <c r="A132" s="135" t="str">
        <f>'6-Annual Budget'!A129</f>
        <v/>
      </c>
      <c r="B132" s="136" t="str">
        <f>'6-Annual Budget'!I129</f>
        <v/>
      </c>
      <c r="C132" s="359"/>
      <c r="D132" s="230" t="str">
        <f t="shared" si="21"/>
        <v/>
      </c>
      <c r="E132" s="230" t="str">
        <f t="shared" si="22"/>
        <v/>
      </c>
      <c r="F132" s="230" t="str">
        <f t="shared" si="23"/>
        <v/>
      </c>
      <c r="G132" s="230" t="str">
        <f t="shared" si="24"/>
        <v/>
      </c>
      <c r="H132" s="230" t="str">
        <f t="shared" si="25"/>
        <v/>
      </c>
      <c r="I132" s="230" t="str">
        <f t="shared" si="26"/>
        <v/>
      </c>
      <c r="J132" s="230" t="str">
        <f t="shared" si="27"/>
        <v/>
      </c>
      <c r="K132" s="230" t="str">
        <f t="shared" si="28"/>
        <v/>
      </c>
      <c r="L132" s="230" t="str">
        <f t="shared" si="29"/>
        <v/>
      </c>
      <c r="M132" s="230" t="str">
        <f t="shared" si="30"/>
        <v/>
      </c>
      <c r="N132" s="230" t="str">
        <f t="shared" si="31"/>
        <v/>
      </c>
      <c r="O132" s="230" t="str">
        <f t="shared" si="32"/>
        <v/>
      </c>
      <c r="P132" s="133">
        <f t="shared" si="33"/>
        <v>0</v>
      </c>
      <c r="Q132" s="231" t="str">
        <f t="shared" si="34"/>
        <v/>
      </c>
      <c r="R132" s="117"/>
      <c r="S132" s="370"/>
      <c r="T132" s="370"/>
      <c r="U132" s="370"/>
      <c r="V132" s="370"/>
      <c r="W132" s="370"/>
      <c r="X132" s="370"/>
      <c r="Y132" s="370"/>
      <c r="Z132" s="370"/>
      <c r="AA132" s="370"/>
      <c r="AB132" s="370"/>
      <c r="AC132" s="370"/>
      <c r="AD132" s="371"/>
    </row>
    <row r="133" spans="1:30">
      <c r="A133" s="135" t="str">
        <f>'6-Annual Budget'!A130</f>
        <v/>
      </c>
      <c r="B133" s="136" t="str">
        <f>'6-Annual Budget'!I130</f>
        <v/>
      </c>
      <c r="C133" s="359"/>
      <c r="D133" s="230" t="str">
        <f t="shared" si="21"/>
        <v/>
      </c>
      <c r="E133" s="230" t="str">
        <f t="shared" si="22"/>
        <v/>
      </c>
      <c r="F133" s="230" t="str">
        <f t="shared" si="23"/>
        <v/>
      </c>
      <c r="G133" s="230" t="str">
        <f t="shared" si="24"/>
        <v/>
      </c>
      <c r="H133" s="230" t="str">
        <f t="shared" si="25"/>
        <v/>
      </c>
      <c r="I133" s="230" t="str">
        <f t="shared" si="26"/>
        <v/>
      </c>
      <c r="J133" s="230" t="str">
        <f t="shared" si="27"/>
        <v/>
      </c>
      <c r="K133" s="230" t="str">
        <f t="shared" si="28"/>
        <v/>
      </c>
      <c r="L133" s="230" t="str">
        <f t="shared" si="29"/>
        <v/>
      </c>
      <c r="M133" s="230" t="str">
        <f t="shared" si="30"/>
        <v/>
      </c>
      <c r="N133" s="230" t="str">
        <f t="shared" si="31"/>
        <v/>
      </c>
      <c r="O133" s="230" t="str">
        <f t="shared" si="32"/>
        <v/>
      </c>
      <c r="P133" s="133">
        <f t="shared" si="33"/>
        <v>0</v>
      </c>
      <c r="Q133" s="231" t="str">
        <f t="shared" si="34"/>
        <v/>
      </c>
      <c r="R133" s="117"/>
      <c r="S133" s="370"/>
      <c r="T133" s="370"/>
      <c r="U133" s="370"/>
      <c r="V133" s="370"/>
      <c r="W133" s="370"/>
      <c r="X133" s="370"/>
      <c r="Y133" s="370"/>
      <c r="Z133" s="370"/>
      <c r="AA133" s="370"/>
      <c r="AB133" s="370"/>
      <c r="AC133" s="370"/>
      <c r="AD133" s="371"/>
    </row>
    <row r="134" spans="1:30">
      <c r="A134" s="135" t="str">
        <f>'6-Annual Budget'!A131</f>
        <v/>
      </c>
      <c r="B134" s="136" t="str">
        <f>'6-Annual Budget'!I131</f>
        <v/>
      </c>
      <c r="C134" s="359"/>
      <c r="D134" s="230" t="str">
        <f t="shared" si="21"/>
        <v/>
      </c>
      <c r="E134" s="230" t="str">
        <f t="shared" si="22"/>
        <v/>
      </c>
      <c r="F134" s="230" t="str">
        <f t="shared" si="23"/>
        <v/>
      </c>
      <c r="G134" s="230" t="str">
        <f t="shared" si="24"/>
        <v/>
      </c>
      <c r="H134" s="230" t="str">
        <f t="shared" si="25"/>
        <v/>
      </c>
      <c r="I134" s="230" t="str">
        <f t="shared" si="26"/>
        <v/>
      </c>
      <c r="J134" s="230" t="str">
        <f t="shared" si="27"/>
        <v/>
      </c>
      <c r="K134" s="230" t="str">
        <f t="shared" si="28"/>
        <v/>
      </c>
      <c r="L134" s="230" t="str">
        <f t="shared" si="29"/>
        <v/>
      </c>
      <c r="M134" s="230" t="str">
        <f t="shared" si="30"/>
        <v/>
      </c>
      <c r="N134" s="230" t="str">
        <f t="shared" si="31"/>
        <v/>
      </c>
      <c r="O134" s="230" t="str">
        <f t="shared" si="32"/>
        <v/>
      </c>
      <c r="P134" s="133">
        <f t="shared" si="33"/>
        <v>0</v>
      </c>
      <c r="Q134" s="231" t="str">
        <f t="shared" si="34"/>
        <v/>
      </c>
      <c r="R134" s="117"/>
      <c r="S134" s="370"/>
      <c r="T134" s="370"/>
      <c r="U134" s="370"/>
      <c r="V134" s="370"/>
      <c r="W134" s="370"/>
      <c r="X134" s="370"/>
      <c r="Y134" s="370"/>
      <c r="Z134" s="370"/>
      <c r="AA134" s="370"/>
      <c r="AB134" s="370"/>
      <c r="AC134" s="370"/>
      <c r="AD134" s="371"/>
    </row>
    <row r="135" spans="1:30">
      <c r="A135" s="135" t="str">
        <f>'6-Annual Budget'!A132</f>
        <v/>
      </c>
      <c r="B135" s="136" t="str">
        <f>'6-Annual Budget'!I132</f>
        <v/>
      </c>
      <c r="C135" s="359"/>
      <c r="D135" s="230" t="str">
        <f t="shared" si="21"/>
        <v/>
      </c>
      <c r="E135" s="230" t="str">
        <f t="shared" si="22"/>
        <v/>
      </c>
      <c r="F135" s="230" t="str">
        <f t="shared" si="23"/>
        <v/>
      </c>
      <c r="G135" s="230" t="str">
        <f t="shared" si="24"/>
        <v/>
      </c>
      <c r="H135" s="230" t="str">
        <f t="shared" si="25"/>
        <v/>
      </c>
      <c r="I135" s="230" t="str">
        <f t="shared" si="26"/>
        <v/>
      </c>
      <c r="J135" s="230" t="str">
        <f t="shared" si="27"/>
        <v/>
      </c>
      <c r="K135" s="230" t="str">
        <f t="shared" si="28"/>
        <v/>
      </c>
      <c r="L135" s="230" t="str">
        <f t="shared" si="29"/>
        <v/>
      </c>
      <c r="M135" s="230" t="str">
        <f t="shared" si="30"/>
        <v/>
      </c>
      <c r="N135" s="230" t="str">
        <f t="shared" si="31"/>
        <v/>
      </c>
      <c r="O135" s="230" t="str">
        <f t="shared" si="32"/>
        <v/>
      </c>
      <c r="P135" s="133">
        <f t="shared" si="33"/>
        <v>0</v>
      </c>
      <c r="Q135" s="231" t="str">
        <f t="shared" si="34"/>
        <v/>
      </c>
      <c r="R135" s="117"/>
      <c r="S135" s="370"/>
      <c r="T135" s="370"/>
      <c r="U135" s="370"/>
      <c r="V135" s="370"/>
      <c r="W135" s="370"/>
      <c r="X135" s="370"/>
      <c r="Y135" s="370"/>
      <c r="Z135" s="370"/>
      <c r="AA135" s="370"/>
      <c r="AB135" s="370"/>
      <c r="AC135" s="370"/>
      <c r="AD135" s="371"/>
    </row>
    <row r="136" spans="1:30">
      <c r="A136" s="135" t="str">
        <f>'6-Annual Budget'!A133</f>
        <v/>
      </c>
      <c r="B136" s="136" t="str">
        <f>'6-Annual Budget'!I133</f>
        <v/>
      </c>
      <c r="C136" s="359"/>
      <c r="D136" s="230" t="str">
        <f t="shared" si="21"/>
        <v/>
      </c>
      <c r="E136" s="230" t="str">
        <f t="shared" si="22"/>
        <v/>
      </c>
      <c r="F136" s="230" t="str">
        <f t="shared" si="23"/>
        <v/>
      </c>
      <c r="G136" s="230" t="str">
        <f t="shared" si="24"/>
        <v/>
      </c>
      <c r="H136" s="230" t="str">
        <f t="shared" si="25"/>
        <v/>
      </c>
      <c r="I136" s="230" t="str">
        <f t="shared" si="26"/>
        <v/>
      </c>
      <c r="J136" s="230" t="str">
        <f t="shared" si="27"/>
        <v/>
      </c>
      <c r="K136" s="230" t="str">
        <f t="shared" si="28"/>
        <v/>
      </c>
      <c r="L136" s="230" t="str">
        <f t="shared" si="29"/>
        <v/>
      </c>
      <c r="M136" s="230" t="str">
        <f t="shared" si="30"/>
        <v/>
      </c>
      <c r="N136" s="230" t="str">
        <f t="shared" si="31"/>
        <v/>
      </c>
      <c r="O136" s="230" t="str">
        <f t="shared" si="32"/>
        <v/>
      </c>
      <c r="P136" s="133">
        <f t="shared" si="33"/>
        <v>0</v>
      </c>
      <c r="Q136" s="231" t="str">
        <f t="shared" si="34"/>
        <v/>
      </c>
      <c r="R136" s="117"/>
      <c r="S136" s="370"/>
      <c r="T136" s="370"/>
      <c r="U136" s="370"/>
      <c r="V136" s="370"/>
      <c r="W136" s="370"/>
      <c r="X136" s="370"/>
      <c r="Y136" s="370"/>
      <c r="Z136" s="370"/>
      <c r="AA136" s="370"/>
      <c r="AB136" s="370"/>
      <c r="AC136" s="370"/>
      <c r="AD136" s="371"/>
    </row>
    <row r="137" spans="1:30">
      <c r="A137" s="135" t="str">
        <f>'6-Annual Budget'!A134</f>
        <v/>
      </c>
      <c r="B137" s="136" t="str">
        <f>'6-Annual Budget'!I134</f>
        <v/>
      </c>
      <c r="C137" s="359"/>
      <c r="D137" s="230" t="str">
        <f t="shared" si="21"/>
        <v/>
      </c>
      <c r="E137" s="230" t="str">
        <f t="shared" si="22"/>
        <v/>
      </c>
      <c r="F137" s="230" t="str">
        <f t="shared" si="23"/>
        <v/>
      </c>
      <c r="G137" s="230" t="str">
        <f t="shared" si="24"/>
        <v/>
      </c>
      <c r="H137" s="230" t="str">
        <f t="shared" si="25"/>
        <v/>
      </c>
      <c r="I137" s="230" t="str">
        <f t="shared" si="26"/>
        <v/>
      </c>
      <c r="J137" s="230" t="str">
        <f t="shared" si="27"/>
        <v/>
      </c>
      <c r="K137" s="230" t="str">
        <f t="shared" si="28"/>
        <v/>
      </c>
      <c r="L137" s="230" t="str">
        <f t="shared" si="29"/>
        <v/>
      </c>
      <c r="M137" s="230" t="str">
        <f t="shared" si="30"/>
        <v/>
      </c>
      <c r="N137" s="230" t="str">
        <f t="shared" si="31"/>
        <v/>
      </c>
      <c r="O137" s="230" t="str">
        <f t="shared" si="32"/>
        <v/>
      </c>
      <c r="P137" s="133">
        <f t="shared" si="33"/>
        <v>0</v>
      </c>
      <c r="Q137" s="231" t="str">
        <f t="shared" si="34"/>
        <v/>
      </c>
      <c r="R137" s="117"/>
      <c r="S137" s="370"/>
      <c r="T137" s="370"/>
      <c r="U137" s="370"/>
      <c r="V137" s="370"/>
      <c r="W137" s="370"/>
      <c r="X137" s="370"/>
      <c r="Y137" s="370"/>
      <c r="Z137" s="370"/>
      <c r="AA137" s="370"/>
      <c r="AB137" s="370"/>
      <c r="AC137" s="370"/>
      <c r="AD137" s="371"/>
    </row>
    <row r="138" spans="1:30">
      <c r="A138" s="135" t="str">
        <f>'6-Annual Budget'!A135</f>
        <v/>
      </c>
      <c r="B138" s="136" t="str">
        <f>'6-Annual Budget'!I135</f>
        <v/>
      </c>
      <c r="C138" s="359"/>
      <c r="D138" s="230" t="str">
        <f t="shared" si="21"/>
        <v/>
      </c>
      <c r="E138" s="230" t="str">
        <f t="shared" si="22"/>
        <v/>
      </c>
      <c r="F138" s="230" t="str">
        <f t="shared" si="23"/>
        <v/>
      </c>
      <c r="G138" s="230" t="str">
        <f t="shared" si="24"/>
        <v/>
      </c>
      <c r="H138" s="230" t="str">
        <f t="shared" si="25"/>
        <v/>
      </c>
      <c r="I138" s="230" t="str">
        <f t="shared" si="26"/>
        <v/>
      </c>
      <c r="J138" s="230" t="str">
        <f t="shared" si="27"/>
        <v/>
      </c>
      <c r="K138" s="230" t="str">
        <f t="shared" si="28"/>
        <v/>
      </c>
      <c r="L138" s="230" t="str">
        <f t="shared" si="29"/>
        <v/>
      </c>
      <c r="M138" s="230" t="str">
        <f t="shared" si="30"/>
        <v/>
      </c>
      <c r="N138" s="230" t="str">
        <f t="shared" si="31"/>
        <v/>
      </c>
      <c r="O138" s="230" t="str">
        <f t="shared" si="32"/>
        <v/>
      </c>
      <c r="P138" s="133">
        <f t="shared" si="33"/>
        <v>0</v>
      </c>
      <c r="Q138" s="231" t="str">
        <f t="shared" si="34"/>
        <v/>
      </c>
      <c r="R138" s="117"/>
      <c r="S138" s="370"/>
      <c r="T138" s="370"/>
      <c r="U138" s="370"/>
      <c r="V138" s="370"/>
      <c r="W138" s="370"/>
      <c r="X138" s="370"/>
      <c r="Y138" s="370"/>
      <c r="Z138" s="370"/>
      <c r="AA138" s="370"/>
      <c r="AB138" s="370"/>
      <c r="AC138" s="370"/>
      <c r="AD138" s="371"/>
    </row>
    <row r="139" spans="1:30">
      <c r="A139" s="135" t="str">
        <f>'6-Annual Budget'!A136</f>
        <v/>
      </c>
      <c r="B139" s="136" t="str">
        <f>'6-Annual Budget'!I136</f>
        <v/>
      </c>
      <c r="C139" s="359"/>
      <c r="D139" s="230" t="str">
        <f t="shared" si="21"/>
        <v/>
      </c>
      <c r="E139" s="230" t="str">
        <f t="shared" si="22"/>
        <v/>
      </c>
      <c r="F139" s="230" t="str">
        <f t="shared" si="23"/>
        <v/>
      </c>
      <c r="G139" s="230" t="str">
        <f t="shared" si="24"/>
        <v/>
      </c>
      <c r="H139" s="230" t="str">
        <f t="shared" si="25"/>
        <v/>
      </c>
      <c r="I139" s="230" t="str">
        <f t="shared" si="26"/>
        <v/>
      </c>
      <c r="J139" s="230" t="str">
        <f t="shared" si="27"/>
        <v/>
      </c>
      <c r="K139" s="230" t="str">
        <f t="shared" si="28"/>
        <v/>
      </c>
      <c r="L139" s="230" t="str">
        <f t="shared" si="29"/>
        <v/>
      </c>
      <c r="M139" s="230" t="str">
        <f t="shared" si="30"/>
        <v/>
      </c>
      <c r="N139" s="230" t="str">
        <f t="shared" si="31"/>
        <v/>
      </c>
      <c r="O139" s="230" t="str">
        <f t="shared" si="32"/>
        <v/>
      </c>
      <c r="P139" s="133">
        <f t="shared" si="33"/>
        <v>0</v>
      </c>
      <c r="Q139" s="231" t="str">
        <f t="shared" si="34"/>
        <v/>
      </c>
      <c r="R139" s="117"/>
      <c r="S139" s="370"/>
      <c r="T139" s="370"/>
      <c r="U139" s="370"/>
      <c r="V139" s="370"/>
      <c r="W139" s="370"/>
      <c r="X139" s="370"/>
      <c r="Y139" s="370"/>
      <c r="Z139" s="370"/>
      <c r="AA139" s="370"/>
      <c r="AB139" s="370"/>
      <c r="AC139" s="370"/>
      <c r="AD139" s="371"/>
    </row>
    <row r="140" spans="1:30">
      <c r="A140" s="135" t="str">
        <f>'6-Annual Budget'!A137</f>
        <v/>
      </c>
      <c r="B140" s="136" t="str">
        <f>'6-Annual Budget'!I137</f>
        <v/>
      </c>
      <c r="C140" s="359"/>
      <c r="D140" s="230" t="str">
        <f t="shared" si="21"/>
        <v/>
      </c>
      <c r="E140" s="230" t="str">
        <f t="shared" si="22"/>
        <v/>
      </c>
      <c r="F140" s="230" t="str">
        <f t="shared" si="23"/>
        <v/>
      </c>
      <c r="G140" s="230" t="str">
        <f t="shared" si="24"/>
        <v/>
      </c>
      <c r="H140" s="230" t="str">
        <f t="shared" si="25"/>
        <v/>
      </c>
      <c r="I140" s="230" t="str">
        <f t="shared" si="26"/>
        <v/>
      </c>
      <c r="J140" s="230" t="str">
        <f t="shared" si="27"/>
        <v/>
      </c>
      <c r="K140" s="230" t="str">
        <f t="shared" si="28"/>
        <v/>
      </c>
      <c r="L140" s="230" t="str">
        <f t="shared" si="29"/>
        <v/>
      </c>
      <c r="M140" s="230" t="str">
        <f t="shared" si="30"/>
        <v/>
      </c>
      <c r="N140" s="230" t="str">
        <f t="shared" si="31"/>
        <v/>
      </c>
      <c r="O140" s="230" t="str">
        <f t="shared" si="32"/>
        <v/>
      </c>
      <c r="P140" s="133">
        <f t="shared" si="33"/>
        <v>0</v>
      </c>
      <c r="Q140" s="231" t="str">
        <f t="shared" si="34"/>
        <v/>
      </c>
      <c r="R140" s="117"/>
      <c r="S140" s="370"/>
      <c r="T140" s="370"/>
      <c r="U140" s="370"/>
      <c r="V140" s="370"/>
      <c r="W140" s="370"/>
      <c r="X140" s="370"/>
      <c r="Y140" s="370"/>
      <c r="Z140" s="370"/>
      <c r="AA140" s="370"/>
      <c r="AB140" s="370"/>
      <c r="AC140" s="370"/>
      <c r="AD140" s="371"/>
    </row>
    <row r="141" spans="1:30">
      <c r="A141" s="135" t="str">
        <f>'6-Annual Budget'!A138</f>
        <v/>
      </c>
      <c r="B141" s="136" t="str">
        <f>'6-Annual Budget'!I138</f>
        <v/>
      </c>
      <c r="C141" s="359"/>
      <c r="D141" s="230" t="str">
        <f t="shared" si="21"/>
        <v/>
      </c>
      <c r="E141" s="230" t="str">
        <f t="shared" si="22"/>
        <v/>
      </c>
      <c r="F141" s="230" t="str">
        <f t="shared" si="23"/>
        <v/>
      </c>
      <c r="G141" s="230" t="str">
        <f t="shared" si="24"/>
        <v/>
      </c>
      <c r="H141" s="230" t="str">
        <f t="shared" si="25"/>
        <v/>
      </c>
      <c r="I141" s="230" t="str">
        <f t="shared" si="26"/>
        <v/>
      </c>
      <c r="J141" s="230" t="str">
        <f t="shared" si="27"/>
        <v/>
      </c>
      <c r="K141" s="230" t="str">
        <f t="shared" si="28"/>
        <v/>
      </c>
      <c r="L141" s="230" t="str">
        <f t="shared" si="29"/>
        <v/>
      </c>
      <c r="M141" s="230" t="str">
        <f t="shared" si="30"/>
        <v/>
      </c>
      <c r="N141" s="230" t="str">
        <f t="shared" si="31"/>
        <v/>
      </c>
      <c r="O141" s="230" t="str">
        <f t="shared" si="32"/>
        <v/>
      </c>
      <c r="P141" s="133">
        <f t="shared" si="33"/>
        <v>0</v>
      </c>
      <c r="Q141" s="231" t="str">
        <f t="shared" si="34"/>
        <v/>
      </c>
      <c r="R141" s="117"/>
      <c r="S141" s="370"/>
      <c r="T141" s="370"/>
      <c r="U141" s="370"/>
      <c r="V141" s="370"/>
      <c r="W141" s="370"/>
      <c r="X141" s="370"/>
      <c r="Y141" s="370"/>
      <c r="Z141" s="370"/>
      <c r="AA141" s="370"/>
      <c r="AB141" s="370"/>
      <c r="AC141" s="370"/>
      <c r="AD141" s="371"/>
    </row>
    <row r="142" spans="1:30">
      <c r="A142" s="135" t="str">
        <f>'6-Annual Budget'!A139</f>
        <v/>
      </c>
      <c r="B142" s="136" t="str">
        <f>'6-Annual Budget'!I139</f>
        <v/>
      </c>
      <c r="C142" s="359"/>
      <c r="D142" s="230" t="str">
        <f t="shared" si="21"/>
        <v/>
      </c>
      <c r="E142" s="230" t="str">
        <f t="shared" si="22"/>
        <v/>
      </c>
      <c r="F142" s="230" t="str">
        <f t="shared" si="23"/>
        <v/>
      </c>
      <c r="G142" s="230" t="str">
        <f t="shared" si="24"/>
        <v/>
      </c>
      <c r="H142" s="230" t="str">
        <f t="shared" si="25"/>
        <v/>
      </c>
      <c r="I142" s="230" t="str">
        <f t="shared" si="26"/>
        <v/>
      </c>
      <c r="J142" s="230" t="str">
        <f t="shared" si="27"/>
        <v/>
      </c>
      <c r="K142" s="230" t="str">
        <f t="shared" si="28"/>
        <v/>
      </c>
      <c r="L142" s="230" t="str">
        <f t="shared" si="29"/>
        <v/>
      </c>
      <c r="M142" s="230" t="str">
        <f t="shared" si="30"/>
        <v/>
      </c>
      <c r="N142" s="230" t="str">
        <f t="shared" si="31"/>
        <v/>
      </c>
      <c r="O142" s="230" t="str">
        <f t="shared" si="32"/>
        <v/>
      </c>
      <c r="P142" s="133">
        <f t="shared" si="33"/>
        <v>0</v>
      </c>
      <c r="Q142" s="231" t="str">
        <f t="shared" si="34"/>
        <v/>
      </c>
      <c r="R142" s="117"/>
      <c r="S142" s="370"/>
      <c r="T142" s="370"/>
      <c r="U142" s="370"/>
      <c r="V142" s="370"/>
      <c r="W142" s="370"/>
      <c r="X142" s="370"/>
      <c r="Y142" s="370"/>
      <c r="Z142" s="370"/>
      <c r="AA142" s="370"/>
      <c r="AB142" s="370"/>
      <c r="AC142" s="370"/>
      <c r="AD142" s="371"/>
    </row>
    <row r="143" spans="1:30">
      <c r="A143" s="135" t="str">
        <f>'6-Annual Budget'!A140</f>
        <v/>
      </c>
      <c r="B143" s="136" t="str">
        <f>'6-Annual Budget'!I140</f>
        <v/>
      </c>
      <c r="C143" s="359"/>
      <c r="D143" s="230" t="str">
        <f t="shared" si="21"/>
        <v/>
      </c>
      <c r="E143" s="230" t="str">
        <f t="shared" si="22"/>
        <v/>
      </c>
      <c r="F143" s="230" t="str">
        <f t="shared" si="23"/>
        <v/>
      </c>
      <c r="G143" s="230" t="str">
        <f t="shared" si="24"/>
        <v/>
      </c>
      <c r="H143" s="230" t="str">
        <f t="shared" si="25"/>
        <v/>
      </c>
      <c r="I143" s="230" t="str">
        <f t="shared" si="26"/>
        <v/>
      </c>
      <c r="J143" s="230" t="str">
        <f t="shared" si="27"/>
        <v/>
      </c>
      <c r="K143" s="230" t="str">
        <f t="shared" si="28"/>
        <v/>
      </c>
      <c r="L143" s="230" t="str">
        <f t="shared" si="29"/>
        <v/>
      </c>
      <c r="M143" s="230" t="str">
        <f t="shared" si="30"/>
        <v/>
      </c>
      <c r="N143" s="230" t="str">
        <f t="shared" si="31"/>
        <v/>
      </c>
      <c r="O143" s="230" t="str">
        <f t="shared" si="32"/>
        <v/>
      </c>
      <c r="P143" s="133">
        <f t="shared" si="33"/>
        <v>0</v>
      </c>
      <c r="Q143" s="231" t="str">
        <f t="shared" si="34"/>
        <v/>
      </c>
      <c r="R143" s="117"/>
      <c r="S143" s="370"/>
      <c r="T143" s="370"/>
      <c r="U143" s="370"/>
      <c r="V143" s="370"/>
      <c r="W143" s="370"/>
      <c r="X143" s="370"/>
      <c r="Y143" s="370"/>
      <c r="Z143" s="370"/>
      <c r="AA143" s="370"/>
      <c r="AB143" s="370"/>
      <c r="AC143" s="370"/>
      <c r="AD143" s="371"/>
    </row>
    <row r="144" spans="1:30">
      <c r="A144" s="135" t="str">
        <f>'6-Annual Budget'!A141</f>
        <v/>
      </c>
      <c r="B144" s="136" t="str">
        <f>'6-Annual Budget'!I141</f>
        <v/>
      </c>
      <c r="C144" s="359"/>
      <c r="D144" s="230" t="str">
        <f t="shared" si="21"/>
        <v/>
      </c>
      <c r="E144" s="230" t="str">
        <f t="shared" si="22"/>
        <v/>
      </c>
      <c r="F144" s="230" t="str">
        <f t="shared" si="23"/>
        <v/>
      </c>
      <c r="G144" s="230" t="str">
        <f t="shared" si="24"/>
        <v/>
      </c>
      <c r="H144" s="230" t="str">
        <f t="shared" si="25"/>
        <v/>
      </c>
      <c r="I144" s="230" t="str">
        <f t="shared" si="26"/>
        <v/>
      </c>
      <c r="J144" s="230" t="str">
        <f t="shared" si="27"/>
        <v/>
      </c>
      <c r="K144" s="230" t="str">
        <f t="shared" si="28"/>
        <v/>
      </c>
      <c r="L144" s="230" t="str">
        <f t="shared" si="29"/>
        <v/>
      </c>
      <c r="M144" s="230" t="str">
        <f t="shared" si="30"/>
        <v/>
      </c>
      <c r="N144" s="230" t="str">
        <f t="shared" si="31"/>
        <v/>
      </c>
      <c r="O144" s="230" t="str">
        <f t="shared" si="32"/>
        <v/>
      </c>
      <c r="P144" s="133">
        <f t="shared" si="33"/>
        <v>0</v>
      </c>
      <c r="Q144" s="231" t="str">
        <f t="shared" si="34"/>
        <v/>
      </c>
      <c r="R144" s="117"/>
      <c r="S144" s="370"/>
      <c r="T144" s="370"/>
      <c r="U144" s="370"/>
      <c r="V144" s="370"/>
      <c r="W144" s="370"/>
      <c r="X144" s="370"/>
      <c r="Y144" s="370"/>
      <c r="Z144" s="370"/>
      <c r="AA144" s="370"/>
      <c r="AB144" s="370"/>
      <c r="AC144" s="370"/>
      <c r="AD144" s="371"/>
    </row>
    <row r="145" spans="1:30">
      <c r="A145" s="135" t="str">
        <f>'6-Annual Budget'!A142</f>
        <v/>
      </c>
      <c r="B145" s="136" t="str">
        <f>'6-Annual Budget'!I142</f>
        <v/>
      </c>
      <c r="C145" s="359"/>
      <c r="D145" s="230" t="str">
        <f t="shared" ref="D145:D174" si="37">IF($C145=$C$4,$B145/12,IF($C145=$C$5,$B145/4,IF($C145=$C$6,S145,"")))</f>
        <v/>
      </c>
      <c r="E145" s="230" t="str">
        <f t="shared" ref="E145:E174" si="38">IF($C145=$C$4,$B145/12,IF($C145=$C$5,"",IF($C145=$C$6,T145,"")))</f>
        <v/>
      </c>
      <c r="F145" s="230" t="str">
        <f t="shared" ref="F145:F174" si="39">IF($C145=$C$4,$B145/12,IF($C145=$C$5,"",IF($C145=$C$6,U145,"")))</f>
        <v/>
      </c>
      <c r="G145" s="230" t="str">
        <f t="shared" ref="G145:G174" si="40">IF($C145=$C$4,$B145/12,IF($C145=$C$5,$B145/4,IF($C145=$C$6,V145,"")))</f>
        <v/>
      </c>
      <c r="H145" s="230" t="str">
        <f t="shared" ref="H145:H174" si="41">IF($C145=$C$4,$B145/12,IF($C145=$C$5,"",IF($C145=$C$6,W145,"")))</f>
        <v/>
      </c>
      <c r="I145" s="230" t="str">
        <f t="shared" ref="I145:I174" si="42">IF($C145=$C$4,$B145/12,IF($C145=$C$5,"",IF($C145=$C$6,X145,"")))</f>
        <v/>
      </c>
      <c r="J145" s="230" t="str">
        <f t="shared" ref="J145:J174" si="43">IF($C145=$C$4,$B145/12,IF($C145=$C$5,$B145/4,IF($C145=$C$6,Y145,"")))</f>
        <v/>
      </c>
      <c r="K145" s="230" t="str">
        <f t="shared" ref="K145:K174" si="44">IF($C145=$C$4,$B145/12,IF($C145=$C$5,"",IF($C145=$C$6,Z145,"")))</f>
        <v/>
      </c>
      <c r="L145" s="230" t="str">
        <f t="shared" ref="L145:L174" si="45">IF($C145=$C$4,$B145/12,IF($C145=$C$5,"",IF($C145=$C$6,AA145,"")))</f>
        <v/>
      </c>
      <c r="M145" s="230" t="str">
        <f t="shared" ref="M145:M174" si="46">IF($C145=$C$4,$B145/12,IF($C145=$C$5,$B145/4,IF($C145=$C$6,AB145,"")))</f>
        <v/>
      </c>
      <c r="N145" s="230" t="str">
        <f t="shared" ref="N145:N174" si="47">IF($C145=$C$4,$B145/12,IF($C145=$C$5,"",IF($C145=$C$6,AC145,"")))</f>
        <v/>
      </c>
      <c r="O145" s="230" t="str">
        <f t="shared" ref="O145:O174" si="48">IF($C145=$C$4,$B145/12,IF($C145=$C$5,"",IF($C145=$C$6,AD145,"")))</f>
        <v/>
      </c>
      <c r="P145" s="133">
        <f t="shared" ref="P145:P174" si="49">SUM(D145:O145)</f>
        <v>0</v>
      </c>
      <c r="Q145" s="231" t="str">
        <f t="shared" ref="Q145:Q175" si="50">IFERROR(P145-B145,"")</f>
        <v/>
      </c>
      <c r="R145" s="117"/>
      <c r="S145" s="370"/>
      <c r="T145" s="370"/>
      <c r="U145" s="370"/>
      <c r="V145" s="370"/>
      <c r="W145" s="370"/>
      <c r="X145" s="370"/>
      <c r="Y145" s="370"/>
      <c r="Z145" s="370"/>
      <c r="AA145" s="370"/>
      <c r="AB145" s="370"/>
      <c r="AC145" s="370"/>
      <c r="AD145" s="371"/>
    </row>
    <row r="146" spans="1:30">
      <c r="A146" s="135" t="str">
        <f>'6-Annual Budget'!A143</f>
        <v/>
      </c>
      <c r="B146" s="136" t="str">
        <f>'6-Annual Budget'!I143</f>
        <v/>
      </c>
      <c r="C146" s="359"/>
      <c r="D146" s="230" t="str">
        <f t="shared" si="37"/>
        <v/>
      </c>
      <c r="E146" s="230" t="str">
        <f t="shared" si="38"/>
        <v/>
      </c>
      <c r="F146" s="230" t="str">
        <f t="shared" si="39"/>
        <v/>
      </c>
      <c r="G146" s="230" t="str">
        <f t="shared" si="40"/>
        <v/>
      </c>
      <c r="H146" s="230" t="str">
        <f t="shared" si="41"/>
        <v/>
      </c>
      <c r="I146" s="230" t="str">
        <f t="shared" si="42"/>
        <v/>
      </c>
      <c r="J146" s="230" t="str">
        <f t="shared" si="43"/>
        <v/>
      </c>
      <c r="K146" s="230" t="str">
        <f t="shared" si="44"/>
        <v/>
      </c>
      <c r="L146" s="230" t="str">
        <f t="shared" si="45"/>
        <v/>
      </c>
      <c r="M146" s="230" t="str">
        <f t="shared" si="46"/>
        <v/>
      </c>
      <c r="N146" s="230" t="str">
        <f t="shared" si="47"/>
        <v/>
      </c>
      <c r="O146" s="230" t="str">
        <f t="shared" si="48"/>
        <v/>
      </c>
      <c r="P146" s="133">
        <f t="shared" si="49"/>
        <v>0</v>
      </c>
      <c r="Q146" s="231" t="str">
        <f t="shared" si="50"/>
        <v/>
      </c>
      <c r="R146" s="117"/>
      <c r="S146" s="370"/>
      <c r="T146" s="370"/>
      <c r="U146" s="370"/>
      <c r="V146" s="370"/>
      <c r="W146" s="370"/>
      <c r="X146" s="370"/>
      <c r="Y146" s="370"/>
      <c r="Z146" s="370"/>
      <c r="AA146" s="370"/>
      <c r="AB146" s="370"/>
      <c r="AC146" s="370"/>
      <c r="AD146" s="371"/>
    </row>
    <row r="147" spans="1:30">
      <c r="A147" s="135" t="str">
        <f>'6-Annual Budget'!A144</f>
        <v/>
      </c>
      <c r="B147" s="136" t="str">
        <f>'6-Annual Budget'!I144</f>
        <v/>
      </c>
      <c r="C147" s="359"/>
      <c r="D147" s="230" t="str">
        <f t="shared" si="37"/>
        <v/>
      </c>
      <c r="E147" s="230" t="str">
        <f t="shared" si="38"/>
        <v/>
      </c>
      <c r="F147" s="230" t="str">
        <f t="shared" si="39"/>
        <v/>
      </c>
      <c r="G147" s="230" t="str">
        <f t="shared" si="40"/>
        <v/>
      </c>
      <c r="H147" s="230" t="str">
        <f t="shared" si="41"/>
        <v/>
      </c>
      <c r="I147" s="230" t="str">
        <f t="shared" si="42"/>
        <v/>
      </c>
      <c r="J147" s="230" t="str">
        <f t="shared" si="43"/>
        <v/>
      </c>
      <c r="K147" s="230" t="str">
        <f t="shared" si="44"/>
        <v/>
      </c>
      <c r="L147" s="230" t="str">
        <f t="shared" si="45"/>
        <v/>
      </c>
      <c r="M147" s="230" t="str">
        <f t="shared" si="46"/>
        <v/>
      </c>
      <c r="N147" s="230" t="str">
        <f t="shared" si="47"/>
        <v/>
      </c>
      <c r="O147" s="230" t="str">
        <f t="shared" si="48"/>
        <v/>
      </c>
      <c r="P147" s="133">
        <f t="shared" si="49"/>
        <v>0</v>
      </c>
      <c r="Q147" s="231" t="str">
        <f t="shared" si="50"/>
        <v/>
      </c>
      <c r="R147" s="117"/>
      <c r="S147" s="370"/>
      <c r="T147" s="370"/>
      <c r="U147" s="370"/>
      <c r="V147" s="370"/>
      <c r="W147" s="370"/>
      <c r="X147" s="370"/>
      <c r="Y147" s="370"/>
      <c r="Z147" s="370"/>
      <c r="AA147" s="370"/>
      <c r="AB147" s="370"/>
      <c r="AC147" s="370"/>
      <c r="AD147" s="371"/>
    </row>
    <row r="148" spans="1:30">
      <c r="A148" s="135" t="str">
        <f>'6-Annual Budget'!A145</f>
        <v/>
      </c>
      <c r="B148" s="136" t="str">
        <f>'6-Annual Budget'!I145</f>
        <v/>
      </c>
      <c r="C148" s="359"/>
      <c r="D148" s="230" t="str">
        <f t="shared" si="37"/>
        <v/>
      </c>
      <c r="E148" s="230" t="str">
        <f t="shared" si="38"/>
        <v/>
      </c>
      <c r="F148" s="230" t="str">
        <f t="shared" si="39"/>
        <v/>
      </c>
      <c r="G148" s="230" t="str">
        <f t="shared" si="40"/>
        <v/>
      </c>
      <c r="H148" s="230" t="str">
        <f t="shared" si="41"/>
        <v/>
      </c>
      <c r="I148" s="230" t="str">
        <f t="shared" si="42"/>
        <v/>
      </c>
      <c r="J148" s="230" t="str">
        <f t="shared" si="43"/>
        <v/>
      </c>
      <c r="K148" s="230" t="str">
        <f t="shared" si="44"/>
        <v/>
      </c>
      <c r="L148" s="230" t="str">
        <f t="shared" si="45"/>
        <v/>
      </c>
      <c r="M148" s="230" t="str">
        <f t="shared" si="46"/>
        <v/>
      </c>
      <c r="N148" s="230" t="str">
        <f t="shared" si="47"/>
        <v/>
      </c>
      <c r="O148" s="230" t="str">
        <f t="shared" si="48"/>
        <v/>
      </c>
      <c r="P148" s="133">
        <f t="shared" si="49"/>
        <v>0</v>
      </c>
      <c r="Q148" s="231" t="str">
        <f t="shared" si="50"/>
        <v/>
      </c>
      <c r="R148" s="117"/>
      <c r="S148" s="370"/>
      <c r="T148" s="370"/>
      <c r="U148" s="370"/>
      <c r="V148" s="370"/>
      <c r="W148" s="370"/>
      <c r="X148" s="370"/>
      <c r="Y148" s="370"/>
      <c r="Z148" s="370"/>
      <c r="AA148" s="370"/>
      <c r="AB148" s="370"/>
      <c r="AC148" s="370"/>
      <c r="AD148" s="371"/>
    </row>
    <row r="149" spans="1:30">
      <c r="A149" s="135" t="str">
        <f>'6-Annual Budget'!A146</f>
        <v/>
      </c>
      <c r="B149" s="136" t="str">
        <f>'6-Annual Budget'!I146</f>
        <v/>
      </c>
      <c r="C149" s="359"/>
      <c r="D149" s="230" t="str">
        <f t="shared" si="37"/>
        <v/>
      </c>
      <c r="E149" s="230" t="str">
        <f t="shared" si="38"/>
        <v/>
      </c>
      <c r="F149" s="230" t="str">
        <f t="shared" si="39"/>
        <v/>
      </c>
      <c r="G149" s="230" t="str">
        <f t="shared" si="40"/>
        <v/>
      </c>
      <c r="H149" s="230" t="str">
        <f t="shared" si="41"/>
        <v/>
      </c>
      <c r="I149" s="230" t="str">
        <f t="shared" si="42"/>
        <v/>
      </c>
      <c r="J149" s="230" t="str">
        <f t="shared" si="43"/>
        <v/>
      </c>
      <c r="K149" s="230" t="str">
        <f t="shared" si="44"/>
        <v/>
      </c>
      <c r="L149" s="230" t="str">
        <f t="shared" si="45"/>
        <v/>
      </c>
      <c r="M149" s="230" t="str">
        <f t="shared" si="46"/>
        <v/>
      </c>
      <c r="N149" s="230" t="str">
        <f t="shared" si="47"/>
        <v/>
      </c>
      <c r="O149" s="230" t="str">
        <f t="shared" si="48"/>
        <v/>
      </c>
      <c r="P149" s="133">
        <f t="shared" si="49"/>
        <v>0</v>
      </c>
      <c r="Q149" s="231" t="str">
        <f t="shared" si="50"/>
        <v/>
      </c>
      <c r="R149" s="117"/>
      <c r="S149" s="370"/>
      <c r="T149" s="370"/>
      <c r="U149" s="370"/>
      <c r="V149" s="370"/>
      <c r="W149" s="370"/>
      <c r="X149" s="370"/>
      <c r="Y149" s="370"/>
      <c r="Z149" s="370"/>
      <c r="AA149" s="370"/>
      <c r="AB149" s="370"/>
      <c r="AC149" s="370"/>
      <c r="AD149" s="371"/>
    </row>
    <row r="150" spans="1:30">
      <c r="A150" s="135" t="str">
        <f>'6-Annual Budget'!A147</f>
        <v/>
      </c>
      <c r="B150" s="136" t="str">
        <f>'6-Annual Budget'!I147</f>
        <v/>
      </c>
      <c r="C150" s="359"/>
      <c r="D150" s="230" t="str">
        <f t="shared" si="37"/>
        <v/>
      </c>
      <c r="E150" s="230" t="str">
        <f t="shared" si="38"/>
        <v/>
      </c>
      <c r="F150" s="230" t="str">
        <f t="shared" si="39"/>
        <v/>
      </c>
      <c r="G150" s="230" t="str">
        <f t="shared" si="40"/>
        <v/>
      </c>
      <c r="H150" s="230" t="str">
        <f t="shared" si="41"/>
        <v/>
      </c>
      <c r="I150" s="230" t="str">
        <f t="shared" si="42"/>
        <v/>
      </c>
      <c r="J150" s="230" t="str">
        <f t="shared" si="43"/>
        <v/>
      </c>
      <c r="K150" s="230" t="str">
        <f t="shared" si="44"/>
        <v/>
      </c>
      <c r="L150" s="230" t="str">
        <f t="shared" si="45"/>
        <v/>
      </c>
      <c r="M150" s="230" t="str">
        <f t="shared" si="46"/>
        <v/>
      </c>
      <c r="N150" s="230" t="str">
        <f t="shared" si="47"/>
        <v/>
      </c>
      <c r="O150" s="230" t="str">
        <f t="shared" si="48"/>
        <v/>
      </c>
      <c r="P150" s="133">
        <f t="shared" si="49"/>
        <v>0</v>
      </c>
      <c r="Q150" s="231" t="str">
        <f t="shared" si="50"/>
        <v/>
      </c>
      <c r="R150" s="117"/>
      <c r="S150" s="370"/>
      <c r="T150" s="370"/>
      <c r="U150" s="370"/>
      <c r="V150" s="370"/>
      <c r="W150" s="370"/>
      <c r="X150" s="370"/>
      <c r="Y150" s="370"/>
      <c r="Z150" s="370"/>
      <c r="AA150" s="370"/>
      <c r="AB150" s="370"/>
      <c r="AC150" s="370"/>
      <c r="AD150" s="371"/>
    </row>
    <row r="151" spans="1:30">
      <c r="A151" s="135" t="str">
        <f>'6-Annual Budget'!A148</f>
        <v/>
      </c>
      <c r="B151" s="136" t="str">
        <f>'6-Annual Budget'!I148</f>
        <v/>
      </c>
      <c r="C151" s="359"/>
      <c r="D151" s="230" t="str">
        <f t="shared" si="37"/>
        <v/>
      </c>
      <c r="E151" s="230" t="str">
        <f t="shared" si="38"/>
        <v/>
      </c>
      <c r="F151" s="230" t="str">
        <f t="shared" si="39"/>
        <v/>
      </c>
      <c r="G151" s="230" t="str">
        <f t="shared" si="40"/>
        <v/>
      </c>
      <c r="H151" s="230" t="str">
        <f t="shared" si="41"/>
        <v/>
      </c>
      <c r="I151" s="230" t="str">
        <f t="shared" si="42"/>
        <v/>
      </c>
      <c r="J151" s="230" t="str">
        <f t="shared" si="43"/>
        <v/>
      </c>
      <c r="K151" s="230" t="str">
        <f t="shared" si="44"/>
        <v/>
      </c>
      <c r="L151" s="230" t="str">
        <f t="shared" si="45"/>
        <v/>
      </c>
      <c r="M151" s="230" t="str">
        <f t="shared" si="46"/>
        <v/>
      </c>
      <c r="N151" s="230" t="str">
        <f t="shared" si="47"/>
        <v/>
      </c>
      <c r="O151" s="230" t="str">
        <f t="shared" si="48"/>
        <v/>
      </c>
      <c r="P151" s="133">
        <f t="shared" si="49"/>
        <v>0</v>
      </c>
      <c r="Q151" s="231" t="str">
        <f t="shared" si="50"/>
        <v/>
      </c>
      <c r="R151" s="117"/>
      <c r="S151" s="370"/>
      <c r="T151" s="370"/>
      <c r="U151" s="370"/>
      <c r="V151" s="370"/>
      <c r="W151" s="370"/>
      <c r="X151" s="370"/>
      <c r="Y151" s="370"/>
      <c r="Z151" s="370"/>
      <c r="AA151" s="370"/>
      <c r="AB151" s="370"/>
      <c r="AC151" s="370"/>
      <c r="AD151" s="371"/>
    </row>
    <row r="152" spans="1:30">
      <c r="A152" s="135" t="str">
        <f>'6-Annual Budget'!A149</f>
        <v/>
      </c>
      <c r="B152" s="136" t="str">
        <f>'6-Annual Budget'!I149</f>
        <v/>
      </c>
      <c r="C152" s="359"/>
      <c r="D152" s="230" t="str">
        <f t="shared" si="37"/>
        <v/>
      </c>
      <c r="E152" s="230" t="str">
        <f t="shared" si="38"/>
        <v/>
      </c>
      <c r="F152" s="230" t="str">
        <f t="shared" si="39"/>
        <v/>
      </c>
      <c r="G152" s="230" t="str">
        <f t="shared" si="40"/>
        <v/>
      </c>
      <c r="H152" s="230" t="str">
        <f t="shared" si="41"/>
        <v/>
      </c>
      <c r="I152" s="230" t="str">
        <f t="shared" si="42"/>
        <v/>
      </c>
      <c r="J152" s="230" t="str">
        <f t="shared" si="43"/>
        <v/>
      </c>
      <c r="K152" s="230" t="str">
        <f t="shared" si="44"/>
        <v/>
      </c>
      <c r="L152" s="230" t="str">
        <f t="shared" si="45"/>
        <v/>
      </c>
      <c r="M152" s="230" t="str">
        <f t="shared" si="46"/>
        <v/>
      </c>
      <c r="N152" s="230" t="str">
        <f t="shared" si="47"/>
        <v/>
      </c>
      <c r="O152" s="230" t="str">
        <f t="shared" si="48"/>
        <v/>
      </c>
      <c r="P152" s="133">
        <f t="shared" si="49"/>
        <v>0</v>
      </c>
      <c r="Q152" s="231" t="str">
        <f t="shared" si="50"/>
        <v/>
      </c>
      <c r="R152" s="117"/>
      <c r="S152" s="370"/>
      <c r="T152" s="370"/>
      <c r="U152" s="370"/>
      <c r="V152" s="370"/>
      <c r="W152" s="370"/>
      <c r="X152" s="370"/>
      <c r="Y152" s="370"/>
      <c r="Z152" s="370"/>
      <c r="AA152" s="370"/>
      <c r="AB152" s="370"/>
      <c r="AC152" s="370"/>
      <c r="AD152" s="371"/>
    </row>
    <row r="153" spans="1:30">
      <c r="A153" s="135" t="str">
        <f>'6-Annual Budget'!A150</f>
        <v/>
      </c>
      <c r="B153" s="136" t="str">
        <f>'6-Annual Budget'!I150</f>
        <v/>
      </c>
      <c r="C153" s="359"/>
      <c r="D153" s="230" t="str">
        <f t="shared" si="37"/>
        <v/>
      </c>
      <c r="E153" s="230" t="str">
        <f t="shared" si="38"/>
        <v/>
      </c>
      <c r="F153" s="230" t="str">
        <f t="shared" si="39"/>
        <v/>
      </c>
      <c r="G153" s="230" t="str">
        <f t="shared" si="40"/>
        <v/>
      </c>
      <c r="H153" s="230" t="str">
        <f t="shared" si="41"/>
        <v/>
      </c>
      <c r="I153" s="230" t="str">
        <f t="shared" si="42"/>
        <v/>
      </c>
      <c r="J153" s="230" t="str">
        <f t="shared" si="43"/>
        <v/>
      </c>
      <c r="K153" s="230" t="str">
        <f t="shared" si="44"/>
        <v/>
      </c>
      <c r="L153" s="230" t="str">
        <f t="shared" si="45"/>
        <v/>
      </c>
      <c r="M153" s="230" t="str">
        <f t="shared" si="46"/>
        <v/>
      </c>
      <c r="N153" s="230" t="str">
        <f t="shared" si="47"/>
        <v/>
      </c>
      <c r="O153" s="230" t="str">
        <f t="shared" si="48"/>
        <v/>
      </c>
      <c r="P153" s="133">
        <f t="shared" si="49"/>
        <v>0</v>
      </c>
      <c r="Q153" s="231" t="str">
        <f t="shared" si="50"/>
        <v/>
      </c>
      <c r="R153" s="117"/>
      <c r="S153" s="370"/>
      <c r="T153" s="370"/>
      <c r="U153" s="370"/>
      <c r="V153" s="370"/>
      <c r="W153" s="370"/>
      <c r="X153" s="370"/>
      <c r="Y153" s="370"/>
      <c r="Z153" s="370"/>
      <c r="AA153" s="370"/>
      <c r="AB153" s="370"/>
      <c r="AC153" s="370"/>
      <c r="AD153" s="371"/>
    </row>
    <row r="154" spans="1:30">
      <c r="A154" s="135" t="str">
        <f>'6-Annual Budget'!A151</f>
        <v/>
      </c>
      <c r="B154" s="136" t="str">
        <f>'6-Annual Budget'!I151</f>
        <v/>
      </c>
      <c r="C154" s="359"/>
      <c r="D154" s="230" t="str">
        <f t="shared" si="37"/>
        <v/>
      </c>
      <c r="E154" s="230" t="str">
        <f t="shared" si="38"/>
        <v/>
      </c>
      <c r="F154" s="230" t="str">
        <f t="shared" si="39"/>
        <v/>
      </c>
      <c r="G154" s="230" t="str">
        <f t="shared" si="40"/>
        <v/>
      </c>
      <c r="H154" s="230" t="str">
        <f t="shared" si="41"/>
        <v/>
      </c>
      <c r="I154" s="230" t="str">
        <f t="shared" si="42"/>
        <v/>
      </c>
      <c r="J154" s="230" t="str">
        <f t="shared" si="43"/>
        <v/>
      </c>
      <c r="K154" s="230" t="str">
        <f t="shared" si="44"/>
        <v/>
      </c>
      <c r="L154" s="230" t="str">
        <f t="shared" si="45"/>
        <v/>
      </c>
      <c r="M154" s="230" t="str">
        <f t="shared" si="46"/>
        <v/>
      </c>
      <c r="N154" s="230" t="str">
        <f t="shared" si="47"/>
        <v/>
      </c>
      <c r="O154" s="230" t="str">
        <f t="shared" si="48"/>
        <v/>
      </c>
      <c r="P154" s="133">
        <f t="shared" si="49"/>
        <v>0</v>
      </c>
      <c r="Q154" s="231" t="str">
        <f t="shared" si="50"/>
        <v/>
      </c>
      <c r="R154" s="117"/>
      <c r="S154" s="370"/>
      <c r="T154" s="370"/>
      <c r="U154" s="370"/>
      <c r="V154" s="370"/>
      <c r="W154" s="370"/>
      <c r="X154" s="370"/>
      <c r="Y154" s="370"/>
      <c r="Z154" s="370"/>
      <c r="AA154" s="370"/>
      <c r="AB154" s="370"/>
      <c r="AC154" s="370"/>
      <c r="AD154" s="371"/>
    </row>
    <row r="155" spans="1:30">
      <c r="A155" s="135" t="str">
        <f>'6-Annual Budget'!A152</f>
        <v/>
      </c>
      <c r="B155" s="136" t="str">
        <f>'6-Annual Budget'!I152</f>
        <v/>
      </c>
      <c r="C155" s="359"/>
      <c r="D155" s="230" t="str">
        <f t="shared" si="37"/>
        <v/>
      </c>
      <c r="E155" s="230" t="str">
        <f t="shared" si="38"/>
        <v/>
      </c>
      <c r="F155" s="230" t="str">
        <f t="shared" si="39"/>
        <v/>
      </c>
      <c r="G155" s="230" t="str">
        <f t="shared" si="40"/>
        <v/>
      </c>
      <c r="H155" s="230" t="str">
        <f t="shared" si="41"/>
        <v/>
      </c>
      <c r="I155" s="230" t="str">
        <f t="shared" si="42"/>
        <v/>
      </c>
      <c r="J155" s="230" t="str">
        <f t="shared" si="43"/>
        <v/>
      </c>
      <c r="K155" s="230" t="str">
        <f t="shared" si="44"/>
        <v/>
      </c>
      <c r="L155" s="230" t="str">
        <f t="shared" si="45"/>
        <v/>
      </c>
      <c r="M155" s="230" t="str">
        <f t="shared" si="46"/>
        <v/>
      </c>
      <c r="N155" s="230" t="str">
        <f t="shared" si="47"/>
        <v/>
      </c>
      <c r="O155" s="230" t="str">
        <f t="shared" si="48"/>
        <v/>
      </c>
      <c r="P155" s="133">
        <f t="shared" si="49"/>
        <v>0</v>
      </c>
      <c r="Q155" s="231" t="str">
        <f t="shared" si="50"/>
        <v/>
      </c>
      <c r="R155" s="117"/>
      <c r="S155" s="370"/>
      <c r="T155" s="370"/>
      <c r="U155" s="370"/>
      <c r="V155" s="370"/>
      <c r="W155" s="370"/>
      <c r="X155" s="370"/>
      <c r="Y155" s="370"/>
      <c r="Z155" s="370"/>
      <c r="AA155" s="370"/>
      <c r="AB155" s="370"/>
      <c r="AC155" s="370"/>
      <c r="AD155" s="371"/>
    </row>
    <row r="156" spans="1:30">
      <c r="A156" s="135" t="str">
        <f>'6-Annual Budget'!A153</f>
        <v/>
      </c>
      <c r="B156" s="136" t="str">
        <f>'6-Annual Budget'!I153</f>
        <v/>
      </c>
      <c r="C156" s="359"/>
      <c r="D156" s="230" t="str">
        <f t="shared" si="37"/>
        <v/>
      </c>
      <c r="E156" s="230" t="str">
        <f t="shared" si="38"/>
        <v/>
      </c>
      <c r="F156" s="230" t="str">
        <f t="shared" si="39"/>
        <v/>
      </c>
      <c r="G156" s="230" t="str">
        <f t="shared" si="40"/>
        <v/>
      </c>
      <c r="H156" s="230" t="str">
        <f t="shared" si="41"/>
        <v/>
      </c>
      <c r="I156" s="230" t="str">
        <f t="shared" si="42"/>
        <v/>
      </c>
      <c r="J156" s="230" t="str">
        <f t="shared" si="43"/>
        <v/>
      </c>
      <c r="K156" s="230" t="str">
        <f t="shared" si="44"/>
        <v/>
      </c>
      <c r="L156" s="230" t="str">
        <f t="shared" si="45"/>
        <v/>
      </c>
      <c r="M156" s="230" t="str">
        <f t="shared" si="46"/>
        <v/>
      </c>
      <c r="N156" s="230" t="str">
        <f t="shared" si="47"/>
        <v/>
      </c>
      <c r="O156" s="230" t="str">
        <f t="shared" si="48"/>
        <v/>
      </c>
      <c r="P156" s="133">
        <f t="shared" si="49"/>
        <v>0</v>
      </c>
      <c r="Q156" s="231" t="str">
        <f t="shared" si="50"/>
        <v/>
      </c>
      <c r="R156" s="117"/>
      <c r="S156" s="370"/>
      <c r="T156" s="370"/>
      <c r="U156" s="370"/>
      <c r="V156" s="370"/>
      <c r="W156" s="370"/>
      <c r="X156" s="370"/>
      <c r="Y156" s="370"/>
      <c r="Z156" s="370"/>
      <c r="AA156" s="370"/>
      <c r="AB156" s="370"/>
      <c r="AC156" s="370"/>
      <c r="AD156" s="371"/>
    </row>
    <row r="157" spans="1:30">
      <c r="A157" s="135" t="str">
        <f>'6-Annual Budget'!A154</f>
        <v/>
      </c>
      <c r="B157" s="136" t="str">
        <f>'6-Annual Budget'!I154</f>
        <v/>
      </c>
      <c r="C157" s="359"/>
      <c r="D157" s="230" t="str">
        <f t="shared" si="37"/>
        <v/>
      </c>
      <c r="E157" s="230" t="str">
        <f t="shared" si="38"/>
        <v/>
      </c>
      <c r="F157" s="230" t="str">
        <f t="shared" si="39"/>
        <v/>
      </c>
      <c r="G157" s="230" t="str">
        <f t="shared" si="40"/>
        <v/>
      </c>
      <c r="H157" s="230" t="str">
        <f t="shared" si="41"/>
        <v/>
      </c>
      <c r="I157" s="230" t="str">
        <f t="shared" si="42"/>
        <v/>
      </c>
      <c r="J157" s="230" t="str">
        <f t="shared" si="43"/>
        <v/>
      </c>
      <c r="K157" s="230" t="str">
        <f t="shared" si="44"/>
        <v/>
      </c>
      <c r="L157" s="230" t="str">
        <f t="shared" si="45"/>
        <v/>
      </c>
      <c r="M157" s="230" t="str">
        <f t="shared" si="46"/>
        <v/>
      </c>
      <c r="N157" s="230" t="str">
        <f t="shared" si="47"/>
        <v/>
      </c>
      <c r="O157" s="230" t="str">
        <f t="shared" si="48"/>
        <v/>
      </c>
      <c r="P157" s="133">
        <f t="shared" si="49"/>
        <v>0</v>
      </c>
      <c r="Q157" s="231" t="str">
        <f t="shared" si="50"/>
        <v/>
      </c>
      <c r="R157" s="117"/>
      <c r="S157" s="370"/>
      <c r="T157" s="370"/>
      <c r="U157" s="370"/>
      <c r="V157" s="370"/>
      <c r="W157" s="370"/>
      <c r="X157" s="370"/>
      <c r="Y157" s="370"/>
      <c r="Z157" s="370"/>
      <c r="AA157" s="370"/>
      <c r="AB157" s="370"/>
      <c r="AC157" s="370"/>
      <c r="AD157" s="371"/>
    </row>
    <row r="158" spans="1:30">
      <c r="A158" s="135" t="str">
        <f>'6-Annual Budget'!A155</f>
        <v/>
      </c>
      <c r="B158" s="136" t="str">
        <f>'6-Annual Budget'!I155</f>
        <v/>
      </c>
      <c r="C158" s="359"/>
      <c r="D158" s="230" t="str">
        <f t="shared" si="37"/>
        <v/>
      </c>
      <c r="E158" s="230" t="str">
        <f t="shared" si="38"/>
        <v/>
      </c>
      <c r="F158" s="230" t="str">
        <f t="shared" si="39"/>
        <v/>
      </c>
      <c r="G158" s="230" t="str">
        <f t="shared" si="40"/>
        <v/>
      </c>
      <c r="H158" s="230" t="str">
        <f t="shared" si="41"/>
        <v/>
      </c>
      <c r="I158" s="230" t="str">
        <f t="shared" si="42"/>
        <v/>
      </c>
      <c r="J158" s="230" t="str">
        <f t="shared" si="43"/>
        <v/>
      </c>
      <c r="K158" s="230" t="str">
        <f t="shared" si="44"/>
        <v/>
      </c>
      <c r="L158" s="230" t="str">
        <f t="shared" si="45"/>
        <v/>
      </c>
      <c r="M158" s="230" t="str">
        <f t="shared" si="46"/>
        <v/>
      </c>
      <c r="N158" s="230" t="str">
        <f t="shared" si="47"/>
        <v/>
      </c>
      <c r="O158" s="230" t="str">
        <f t="shared" si="48"/>
        <v/>
      </c>
      <c r="P158" s="133">
        <f t="shared" si="49"/>
        <v>0</v>
      </c>
      <c r="Q158" s="231" t="str">
        <f t="shared" si="50"/>
        <v/>
      </c>
      <c r="R158" s="117"/>
      <c r="S158" s="370"/>
      <c r="T158" s="370"/>
      <c r="U158" s="370"/>
      <c r="V158" s="370"/>
      <c r="W158" s="370"/>
      <c r="X158" s="370"/>
      <c r="Y158" s="370"/>
      <c r="Z158" s="370"/>
      <c r="AA158" s="370"/>
      <c r="AB158" s="370"/>
      <c r="AC158" s="370"/>
      <c r="AD158" s="371"/>
    </row>
    <row r="159" spans="1:30">
      <c r="A159" s="135" t="str">
        <f>'6-Annual Budget'!A156</f>
        <v/>
      </c>
      <c r="B159" s="136" t="str">
        <f>'6-Annual Budget'!I156</f>
        <v/>
      </c>
      <c r="C159" s="359"/>
      <c r="D159" s="230" t="str">
        <f t="shared" si="37"/>
        <v/>
      </c>
      <c r="E159" s="230" t="str">
        <f t="shared" si="38"/>
        <v/>
      </c>
      <c r="F159" s="230" t="str">
        <f t="shared" si="39"/>
        <v/>
      </c>
      <c r="G159" s="230" t="str">
        <f t="shared" si="40"/>
        <v/>
      </c>
      <c r="H159" s="230" t="str">
        <f t="shared" si="41"/>
        <v/>
      </c>
      <c r="I159" s="230" t="str">
        <f t="shared" si="42"/>
        <v/>
      </c>
      <c r="J159" s="230" t="str">
        <f t="shared" si="43"/>
        <v/>
      </c>
      <c r="K159" s="230" t="str">
        <f t="shared" si="44"/>
        <v/>
      </c>
      <c r="L159" s="230" t="str">
        <f t="shared" si="45"/>
        <v/>
      </c>
      <c r="M159" s="230" t="str">
        <f t="shared" si="46"/>
        <v/>
      </c>
      <c r="N159" s="230" t="str">
        <f t="shared" si="47"/>
        <v/>
      </c>
      <c r="O159" s="230" t="str">
        <f t="shared" si="48"/>
        <v/>
      </c>
      <c r="P159" s="133">
        <f t="shared" si="49"/>
        <v>0</v>
      </c>
      <c r="Q159" s="231" t="str">
        <f t="shared" si="50"/>
        <v/>
      </c>
      <c r="R159" s="117"/>
      <c r="S159" s="370"/>
      <c r="T159" s="370"/>
      <c r="U159" s="370"/>
      <c r="V159" s="370"/>
      <c r="W159" s="370"/>
      <c r="X159" s="370"/>
      <c r="Y159" s="370"/>
      <c r="Z159" s="370"/>
      <c r="AA159" s="370"/>
      <c r="AB159" s="370"/>
      <c r="AC159" s="370"/>
      <c r="AD159" s="371"/>
    </row>
    <row r="160" spans="1:30">
      <c r="A160" s="135" t="str">
        <f>'6-Annual Budget'!A157</f>
        <v/>
      </c>
      <c r="B160" s="136" t="str">
        <f>'6-Annual Budget'!I157</f>
        <v/>
      </c>
      <c r="C160" s="359"/>
      <c r="D160" s="230" t="str">
        <f t="shared" si="37"/>
        <v/>
      </c>
      <c r="E160" s="230" t="str">
        <f t="shared" si="38"/>
        <v/>
      </c>
      <c r="F160" s="230" t="str">
        <f t="shared" si="39"/>
        <v/>
      </c>
      <c r="G160" s="230" t="str">
        <f t="shared" si="40"/>
        <v/>
      </c>
      <c r="H160" s="230" t="str">
        <f t="shared" si="41"/>
        <v/>
      </c>
      <c r="I160" s="230" t="str">
        <f t="shared" si="42"/>
        <v/>
      </c>
      <c r="J160" s="230" t="str">
        <f t="shared" si="43"/>
        <v/>
      </c>
      <c r="K160" s="230" t="str">
        <f t="shared" si="44"/>
        <v/>
      </c>
      <c r="L160" s="230" t="str">
        <f t="shared" si="45"/>
        <v/>
      </c>
      <c r="M160" s="230" t="str">
        <f t="shared" si="46"/>
        <v/>
      </c>
      <c r="N160" s="230" t="str">
        <f t="shared" si="47"/>
        <v/>
      </c>
      <c r="O160" s="230" t="str">
        <f t="shared" si="48"/>
        <v/>
      </c>
      <c r="P160" s="133">
        <f t="shared" si="49"/>
        <v>0</v>
      </c>
      <c r="Q160" s="231" t="str">
        <f t="shared" si="50"/>
        <v/>
      </c>
      <c r="R160" s="117"/>
      <c r="S160" s="370"/>
      <c r="T160" s="370"/>
      <c r="U160" s="370"/>
      <c r="V160" s="370"/>
      <c r="W160" s="370"/>
      <c r="X160" s="370"/>
      <c r="Y160" s="370"/>
      <c r="Z160" s="370"/>
      <c r="AA160" s="370"/>
      <c r="AB160" s="370"/>
      <c r="AC160" s="370"/>
      <c r="AD160" s="371"/>
    </row>
    <row r="161" spans="1:30">
      <c r="A161" s="135" t="str">
        <f>'6-Annual Budget'!A158</f>
        <v/>
      </c>
      <c r="B161" s="136" t="str">
        <f>'6-Annual Budget'!I158</f>
        <v/>
      </c>
      <c r="C161" s="359"/>
      <c r="D161" s="230" t="str">
        <f t="shared" si="37"/>
        <v/>
      </c>
      <c r="E161" s="230" t="str">
        <f t="shared" si="38"/>
        <v/>
      </c>
      <c r="F161" s="230" t="str">
        <f t="shared" si="39"/>
        <v/>
      </c>
      <c r="G161" s="230" t="str">
        <f t="shared" si="40"/>
        <v/>
      </c>
      <c r="H161" s="230" t="str">
        <f t="shared" si="41"/>
        <v/>
      </c>
      <c r="I161" s="230" t="str">
        <f t="shared" si="42"/>
        <v/>
      </c>
      <c r="J161" s="230" t="str">
        <f t="shared" si="43"/>
        <v/>
      </c>
      <c r="K161" s="230" t="str">
        <f t="shared" si="44"/>
        <v/>
      </c>
      <c r="L161" s="230" t="str">
        <f t="shared" si="45"/>
        <v/>
      </c>
      <c r="M161" s="230" t="str">
        <f t="shared" si="46"/>
        <v/>
      </c>
      <c r="N161" s="230" t="str">
        <f t="shared" si="47"/>
        <v/>
      </c>
      <c r="O161" s="230" t="str">
        <f t="shared" si="48"/>
        <v/>
      </c>
      <c r="P161" s="133">
        <f t="shared" si="49"/>
        <v>0</v>
      </c>
      <c r="Q161" s="231" t="str">
        <f t="shared" si="50"/>
        <v/>
      </c>
      <c r="R161" s="117"/>
      <c r="S161" s="370"/>
      <c r="T161" s="370"/>
      <c r="U161" s="370"/>
      <c r="V161" s="370"/>
      <c r="W161" s="370"/>
      <c r="X161" s="370"/>
      <c r="Y161" s="370"/>
      <c r="Z161" s="370"/>
      <c r="AA161" s="370"/>
      <c r="AB161" s="370"/>
      <c r="AC161" s="370"/>
      <c r="AD161" s="371"/>
    </row>
    <row r="162" spans="1:30">
      <c r="A162" s="135" t="str">
        <f>'6-Annual Budget'!A159</f>
        <v/>
      </c>
      <c r="B162" s="136" t="str">
        <f>'6-Annual Budget'!I159</f>
        <v/>
      </c>
      <c r="C162" s="359"/>
      <c r="D162" s="230" t="str">
        <f t="shared" si="37"/>
        <v/>
      </c>
      <c r="E162" s="230" t="str">
        <f t="shared" si="38"/>
        <v/>
      </c>
      <c r="F162" s="230" t="str">
        <f t="shared" si="39"/>
        <v/>
      </c>
      <c r="G162" s="230" t="str">
        <f t="shared" si="40"/>
        <v/>
      </c>
      <c r="H162" s="230" t="str">
        <f t="shared" si="41"/>
        <v/>
      </c>
      <c r="I162" s="230" t="str">
        <f t="shared" si="42"/>
        <v/>
      </c>
      <c r="J162" s="230" t="str">
        <f t="shared" si="43"/>
        <v/>
      </c>
      <c r="K162" s="230" t="str">
        <f t="shared" si="44"/>
        <v/>
      </c>
      <c r="L162" s="230" t="str">
        <f t="shared" si="45"/>
        <v/>
      </c>
      <c r="M162" s="230" t="str">
        <f t="shared" si="46"/>
        <v/>
      </c>
      <c r="N162" s="230" t="str">
        <f t="shared" si="47"/>
        <v/>
      </c>
      <c r="O162" s="230" t="str">
        <f t="shared" si="48"/>
        <v/>
      </c>
      <c r="P162" s="133">
        <f t="shared" si="49"/>
        <v>0</v>
      </c>
      <c r="Q162" s="231" t="str">
        <f t="shared" si="50"/>
        <v/>
      </c>
      <c r="R162" s="117"/>
      <c r="S162" s="370"/>
      <c r="T162" s="370"/>
      <c r="U162" s="370"/>
      <c r="V162" s="370"/>
      <c r="W162" s="370"/>
      <c r="X162" s="370"/>
      <c r="Y162" s="370"/>
      <c r="Z162" s="370"/>
      <c r="AA162" s="370"/>
      <c r="AB162" s="370"/>
      <c r="AC162" s="370"/>
      <c r="AD162" s="371"/>
    </row>
    <row r="163" spans="1:30">
      <c r="A163" s="135" t="str">
        <f>'6-Annual Budget'!A160</f>
        <v/>
      </c>
      <c r="B163" s="136" t="str">
        <f>'6-Annual Budget'!I160</f>
        <v/>
      </c>
      <c r="C163" s="359"/>
      <c r="D163" s="230" t="str">
        <f t="shared" si="37"/>
        <v/>
      </c>
      <c r="E163" s="230" t="str">
        <f t="shared" si="38"/>
        <v/>
      </c>
      <c r="F163" s="230" t="str">
        <f t="shared" si="39"/>
        <v/>
      </c>
      <c r="G163" s="230" t="str">
        <f t="shared" si="40"/>
        <v/>
      </c>
      <c r="H163" s="230" t="str">
        <f t="shared" si="41"/>
        <v/>
      </c>
      <c r="I163" s="230" t="str">
        <f t="shared" si="42"/>
        <v/>
      </c>
      <c r="J163" s="230" t="str">
        <f t="shared" si="43"/>
        <v/>
      </c>
      <c r="K163" s="230" t="str">
        <f t="shared" si="44"/>
        <v/>
      </c>
      <c r="L163" s="230" t="str">
        <f t="shared" si="45"/>
        <v/>
      </c>
      <c r="M163" s="230" t="str">
        <f t="shared" si="46"/>
        <v/>
      </c>
      <c r="N163" s="230" t="str">
        <f t="shared" si="47"/>
        <v/>
      </c>
      <c r="O163" s="230" t="str">
        <f t="shared" si="48"/>
        <v/>
      </c>
      <c r="P163" s="133">
        <f t="shared" si="49"/>
        <v>0</v>
      </c>
      <c r="Q163" s="231" t="str">
        <f t="shared" si="50"/>
        <v/>
      </c>
      <c r="R163" s="117"/>
      <c r="S163" s="370"/>
      <c r="T163" s="370"/>
      <c r="U163" s="370"/>
      <c r="V163" s="370"/>
      <c r="W163" s="370"/>
      <c r="X163" s="370"/>
      <c r="Y163" s="370"/>
      <c r="Z163" s="370"/>
      <c r="AA163" s="370"/>
      <c r="AB163" s="370"/>
      <c r="AC163" s="370"/>
      <c r="AD163" s="371"/>
    </row>
    <row r="164" spans="1:30">
      <c r="A164" s="135" t="str">
        <f>'6-Annual Budget'!A161</f>
        <v/>
      </c>
      <c r="B164" s="136" t="str">
        <f>'6-Annual Budget'!I161</f>
        <v/>
      </c>
      <c r="C164" s="359"/>
      <c r="D164" s="230" t="str">
        <f t="shared" si="37"/>
        <v/>
      </c>
      <c r="E164" s="230" t="str">
        <f t="shared" si="38"/>
        <v/>
      </c>
      <c r="F164" s="230" t="str">
        <f t="shared" si="39"/>
        <v/>
      </c>
      <c r="G164" s="230" t="str">
        <f t="shared" si="40"/>
        <v/>
      </c>
      <c r="H164" s="230" t="str">
        <f t="shared" si="41"/>
        <v/>
      </c>
      <c r="I164" s="230" t="str">
        <f t="shared" si="42"/>
        <v/>
      </c>
      <c r="J164" s="230" t="str">
        <f t="shared" si="43"/>
        <v/>
      </c>
      <c r="K164" s="230" t="str">
        <f t="shared" si="44"/>
        <v/>
      </c>
      <c r="L164" s="230" t="str">
        <f t="shared" si="45"/>
        <v/>
      </c>
      <c r="M164" s="230" t="str">
        <f t="shared" si="46"/>
        <v/>
      </c>
      <c r="N164" s="230" t="str">
        <f t="shared" si="47"/>
        <v/>
      </c>
      <c r="O164" s="230" t="str">
        <f t="shared" si="48"/>
        <v/>
      </c>
      <c r="P164" s="133">
        <f t="shared" si="49"/>
        <v>0</v>
      </c>
      <c r="Q164" s="231" t="str">
        <f t="shared" si="50"/>
        <v/>
      </c>
      <c r="R164" s="117"/>
      <c r="S164" s="370"/>
      <c r="T164" s="370"/>
      <c r="U164" s="370"/>
      <c r="V164" s="370"/>
      <c r="W164" s="370"/>
      <c r="X164" s="370"/>
      <c r="Y164" s="370"/>
      <c r="Z164" s="370"/>
      <c r="AA164" s="370"/>
      <c r="AB164" s="370"/>
      <c r="AC164" s="370"/>
      <c r="AD164" s="371"/>
    </row>
    <row r="165" spans="1:30">
      <c r="A165" s="135" t="str">
        <f>'6-Annual Budget'!A162</f>
        <v/>
      </c>
      <c r="B165" s="136" t="str">
        <f>'6-Annual Budget'!I162</f>
        <v/>
      </c>
      <c r="C165" s="359"/>
      <c r="D165" s="230" t="str">
        <f t="shared" si="37"/>
        <v/>
      </c>
      <c r="E165" s="230" t="str">
        <f t="shared" si="38"/>
        <v/>
      </c>
      <c r="F165" s="230" t="str">
        <f t="shared" si="39"/>
        <v/>
      </c>
      <c r="G165" s="230" t="str">
        <f t="shared" si="40"/>
        <v/>
      </c>
      <c r="H165" s="230" t="str">
        <f t="shared" si="41"/>
        <v/>
      </c>
      <c r="I165" s="230" t="str">
        <f t="shared" si="42"/>
        <v/>
      </c>
      <c r="J165" s="230" t="str">
        <f t="shared" si="43"/>
        <v/>
      </c>
      <c r="K165" s="230" t="str">
        <f t="shared" si="44"/>
        <v/>
      </c>
      <c r="L165" s="230" t="str">
        <f t="shared" si="45"/>
        <v/>
      </c>
      <c r="M165" s="230" t="str">
        <f t="shared" si="46"/>
        <v/>
      </c>
      <c r="N165" s="230" t="str">
        <f t="shared" si="47"/>
        <v/>
      </c>
      <c r="O165" s="230" t="str">
        <f t="shared" si="48"/>
        <v/>
      </c>
      <c r="P165" s="133">
        <f t="shared" si="49"/>
        <v>0</v>
      </c>
      <c r="Q165" s="231" t="str">
        <f t="shared" si="50"/>
        <v/>
      </c>
      <c r="R165" s="117"/>
      <c r="S165" s="370"/>
      <c r="T165" s="370"/>
      <c r="U165" s="370"/>
      <c r="V165" s="370"/>
      <c r="W165" s="370"/>
      <c r="X165" s="370"/>
      <c r="Y165" s="370"/>
      <c r="Z165" s="370"/>
      <c r="AA165" s="370"/>
      <c r="AB165" s="370"/>
      <c r="AC165" s="370"/>
      <c r="AD165" s="371"/>
    </row>
    <row r="166" spans="1:30">
      <c r="A166" s="135" t="str">
        <f>'6-Annual Budget'!A163</f>
        <v/>
      </c>
      <c r="B166" s="136" t="str">
        <f>'6-Annual Budget'!I163</f>
        <v/>
      </c>
      <c r="C166" s="359"/>
      <c r="D166" s="230" t="str">
        <f t="shared" si="37"/>
        <v/>
      </c>
      <c r="E166" s="230" t="str">
        <f t="shared" si="38"/>
        <v/>
      </c>
      <c r="F166" s="230" t="str">
        <f t="shared" si="39"/>
        <v/>
      </c>
      <c r="G166" s="230" t="str">
        <f t="shared" si="40"/>
        <v/>
      </c>
      <c r="H166" s="230" t="str">
        <f t="shared" si="41"/>
        <v/>
      </c>
      <c r="I166" s="230" t="str">
        <f t="shared" si="42"/>
        <v/>
      </c>
      <c r="J166" s="230" t="str">
        <f t="shared" si="43"/>
        <v/>
      </c>
      <c r="K166" s="230" t="str">
        <f t="shared" si="44"/>
        <v/>
      </c>
      <c r="L166" s="230" t="str">
        <f t="shared" si="45"/>
        <v/>
      </c>
      <c r="M166" s="230" t="str">
        <f t="shared" si="46"/>
        <v/>
      </c>
      <c r="N166" s="230" t="str">
        <f t="shared" si="47"/>
        <v/>
      </c>
      <c r="O166" s="230" t="str">
        <f t="shared" si="48"/>
        <v/>
      </c>
      <c r="P166" s="133">
        <f t="shared" si="49"/>
        <v>0</v>
      </c>
      <c r="Q166" s="231" t="str">
        <f t="shared" si="50"/>
        <v/>
      </c>
      <c r="R166" s="117"/>
      <c r="S166" s="370"/>
      <c r="T166" s="370"/>
      <c r="U166" s="370"/>
      <c r="V166" s="370"/>
      <c r="W166" s="370"/>
      <c r="X166" s="370"/>
      <c r="Y166" s="370"/>
      <c r="Z166" s="370"/>
      <c r="AA166" s="370"/>
      <c r="AB166" s="370"/>
      <c r="AC166" s="370"/>
      <c r="AD166" s="371"/>
    </row>
    <row r="167" spans="1:30">
      <c r="A167" s="135" t="str">
        <f>'6-Annual Budget'!A164</f>
        <v/>
      </c>
      <c r="B167" s="136" t="str">
        <f>'6-Annual Budget'!I164</f>
        <v/>
      </c>
      <c r="C167" s="359"/>
      <c r="D167" s="230" t="str">
        <f t="shared" si="37"/>
        <v/>
      </c>
      <c r="E167" s="230" t="str">
        <f t="shared" si="38"/>
        <v/>
      </c>
      <c r="F167" s="230" t="str">
        <f t="shared" si="39"/>
        <v/>
      </c>
      <c r="G167" s="230" t="str">
        <f t="shared" si="40"/>
        <v/>
      </c>
      <c r="H167" s="230" t="str">
        <f t="shared" si="41"/>
        <v/>
      </c>
      <c r="I167" s="230" t="str">
        <f t="shared" si="42"/>
        <v/>
      </c>
      <c r="J167" s="230" t="str">
        <f t="shared" si="43"/>
        <v/>
      </c>
      <c r="K167" s="230" t="str">
        <f t="shared" si="44"/>
        <v/>
      </c>
      <c r="L167" s="230" t="str">
        <f t="shared" si="45"/>
        <v/>
      </c>
      <c r="M167" s="230" t="str">
        <f t="shared" si="46"/>
        <v/>
      </c>
      <c r="N167" s="230" t="str">
        <f t="shared" si="47"/>
        <v/>
      </c>
      <c r="O167" s="230" t="str">
        <f t="shared" si="48"/>
        <v/>
      </c>
      <c r="P167" s="133">
        <f t="shared" si="49"/>
        <v>0</v>
      </c>
      <c r="Q167" s="231" t="str">
        <f t="shared" si="50"/>
        <v/>
      </c>
      <c r="R167" s="117"/>
      <c r="S167" s="370"/>
      <c r="T167" s="370"/>
      <c r="U167" s="370"/>
      <c r="V167" s="370"/>
      <c r="W167" s="370"/>
      <c r="X167" s="370"/>
      <c r="Y167" s="370"/>
      <c r="Z167" s="370"/>
      <c r="AA167" s="370"/>
      <c r="AB167" s="370"/>
      <c r="AC167" s="370"/>
      <c r="AD167" s="371"/>
    </row>
    <row r="168" spans="1:30">
      <c r="A168" s="135" t="str">
        <f>'6-Annual Budget'!A165</f>
        <v/>
      </c>
      <c r="B168" s="136" t="str">
        <f>'6-Annual Budget'!I165</f>
        <v/>
      </c>
      <c r="C168" s="359"/>
      <c r="D168" s="230" t="str">
        <f t="shared" si="37"/>
        <v/>
      </c>
      <c r="E168" s="230" t="str">
        <f t="shared" si="38"/>
        <v/>
      </c>
      <c r="F168" s="230" t="str">
        <f t="shared" si="39"/>
        <v/>
      </c>
      <c r="G168" s="230" t="str">
        <f t="shared" si="40"/>
        <v/>
      </c>
      <c r="H168" s="230" t="str">
        <f t="shared" si="41"/>
        <v/>
      </c>
      <c r="I168" s="230" t="str">
        <f t="shared" si="42"/>
        <v/>
      </c>
      <c r="J168" s="230" t="str">
        <f t="shared" si="43"/>
        <v/>
      </c>
      <c r="K168" s="230" t="str">
        <f t="shared" si="44"/>
        <v/>
      </c>
      <c r="L168" s="230" t="str">
        <f t="shared" si="45"/>
        <v/>
      </c>
      <c r="M168" s="230" t="str">
        <f t="shared" si="46"/>
        <v/>
      </c>
      <c r="N168" s="230" t="str">
        <f t="shared" si="47"/>
        <v/>
      </c>
      <c r="O168" s="230" t="str">
        <f t="shared" si="48"/>
        <v/>
      </c>
      <c r="P168" s="133">
        <f t="shared" si="49"/>
        <v>0</v>
      </c>
      <c r="Q168" s="231" t="str">
        <f t="shared" si="50"/>
        <v/>
      </c>
      <c r="R168" s="117"/>
      <c r="S168" s="370"/>
      <c r="T168" s="370"/>
      <c r="U168" s="370"/>
      <c r="V168" s="370"/>
      <c r="W168" s="370"/>
      <c r="X168" s="370"/>
      <c r="Y168" s="370"/>
      <c r="Z168" s="370"/>
      <c r="AA168" s="370"/>
      <c r="AB168" s="370"/>
      <c r="AC168" s="370"/>
      <c r="AD168" s="371"/>
    </row>
    <row r="169" spans="1:30">
      <c r="A169" s="135" t="str">
        <f>'6-Annual Budget'!A166</f>
        <v/>
      </c>
      <c r="B169" s="136" t="str">
        <f>'6-Annual Budget'!I166</f>
        <v/>
      </c>
      <c r="C169" s="359"/>
      <c r="D169" s="230" t="str">
        <f t="shared" si="37"/>
        <v/>
      </c>
      <c r="E169" s="230" t="str">
        <f t="shared" si="38"/>
        <v/>
      </c>
      <c r="F169" s="230" t="str">
        <f t="shared" si="39"/>
        <v/>
      </c>
      <c r="G169" s="230" t="str">
        <f t="shared" si="40"/>
        <v/>
      </c>
      <c r="H169" s="230" t="str">
        <f t="shared" si="41"/>
        <v/>
      </c>
      <c r="I169" s="230" t="str">
        <f t="shared" si="42"/>
        <v/>
      </c>
      <c r="J169" s="230" t="str">
        <f t="shared" si="43"/>
        <v/>
      </c>
      <c r="K169" s="230" t="str">
        <f t="shared" si="44"/>
        <v/>
      </c>
      <c r="L169" s="230" t="str">
        <f t="shared" si="45"/>
        <v/>
      </c>
      <c r="M169" s="230" t="str">
        <f t="shared" si="46"/>
        <v/>
      </c>
      <c r="N169" s="230" t="str">
        <f t="shared" si="47"/>
        <v/>
      </c>
      <c r="O169" s="230" t="str">
        <f t="shared" si="48"/>
        <v/>
      </c>
      <c r="P169" s="133">
        <f t="shared" si="49"/>
        <v>0</v>
      </c>
      <c r="Q169" s="231" t="str">
        <f t="shared" si="50"/>
        <v/>
      </c>
      <c r="R169" s="117"/>
      <c r="S169" s="370"/>
      <c r="T169" s="370"/>
      <c r="U169" s="370"/>
      <c r="V169" s="370"/>
      <c r="W169" s="370"/>
      <c r="X169" s="370"/>
      <c r="Y169" s="370"/>
      <c r="Z169" s="370"/>
      <c r="AA169" s="370"/>
      <c r="AB169" s="370"/>
      <c r="AC169" s="370"/>
      <c r="AD169" s="371"/>
    </row>
    <row r="170" spans="1:30">
      <c r="A170" s="135" t="str">
        <f>'6-Annual Budget'!A167</f>
        <v/>
      </c>
      <c r="B170" s="136" t="str">
        <f>'6-Annual Budget'!I167</f>
        <v/>
      </c>
      <c r="C170" s="359"/>
      <c r="D170" s="230" t="str">
        <f t="shared" si="37"/>
        <v/>
      </c>
      <c r="E170" s="230" t="str">
        <f t="shared" si="38"/>
        <v/>
      </c>
      <c r="F170" s="230" t="str">
        <f t="shared" si="39"/>
        <v/>
      </c>
      <c r="G170" s="230" t="str">
        <f t="shared" si="40"/>
        <v/>
      </c>
      <c r="H170" s="230" t="str">
        <f t="shared" si="41"/>
        <v/>
      </c>
      <c r="I170" s="230" t="str">
        <f t="shared" si="42"/>
        <v/>
      </c>
      <c r="J170" s="230" t="str">
        <f t="shared" si="43"/>
        <v/>
      </c>
      <c r="K170" s="230" t="str">
        <f t="shared" si="44"/>
        <v/>
      </c>
      <c r="L170" s="230" t="str">
        <f t="shared" si="45"/>
        <v/>
      </c>
      <c r="M170" s="230" t="str">
        <f t="shared" si="46"/>
        <v/>
      </c>
      <c r="N170" s="230" t="str">
        <f t="shared" si="47"/>
        <v/>
      </c>
      <c r="O170" s="230" t="str">
        <f t="shared" si="48"/>
        <v/>
      </c>
      <c r="P170" s="133">
        <f t="shared" si="49"/>
        <v>0</v>
      </c>
      <c r="Q170" s="231" t="str">
        <f t="shared" si="50"/>
        <v/>
      </c>
      <c r="R170" s="117"/>
      <c r="S170" s="370"/>
      <c r="T170" s="370"/>
      <c r="U170" s="370"/>
      <c r="V170" s="370"/>
      <c r="W170" s="370"/>
      <c r="X170" s="370"/>
      <c r="Y170" s="370"/>
      <c r="Z170" s="370"/>
      <c r="AA170" s="370"/>
      <c r="AB170" s="370"/>
      <c r="AC170" s="370"/>
      <c r="AD170" s="371"/>
    </row>
    <row r="171" spans="1:30">
      <c r="A171" s="135" t="str">
        <f>'6-Annual Budget'!A168</f>
        <v/>
      </c>
      <c r="B171" s="136" t="str">
        <f>'6-Annual Budget'!I168</f>
        <v/>
      </c>
      <c r="C171" s="359"/>
      <c r="D171" s="230" t="str">
        <f t="shared" si="37"/>
        <v/>
      </c>
      <c r="E171" s="230" t="str">
        <f t="shared" si="38"/>
        <v/>
      </c>
      <c r="F171" s="230" t="str">
        <f t="shared" si="39"/>
        <v/>
      </c>
      <c r="G171" s="230" t="str">
        <f t="shared" si="40"/>
        <v/>
      </c>
      <c r="H171" s="230" t="str">
        <f t="shared" si="41"/>
        <v/>
      </c>
      <c r="I171" s="230" t="str">
        <f t="shared" si="42"/>
        <v/>
      </c>
      <c r="J171" s="230" t="str">
        <f t="shared" si="43"/>
        <v/>
      </c>
      <c r="K171" s="230" t="str">
        <f t="shared" si="44"/>
        <v/>
      </c>
      <c r="L171" s="230" t="str">
        <f t="shared" si="45"/>
        <v/>
      </c>
      <c r="M171" s="230" t="str">
        <f t="shared" si="46"/>
        <v/>
      </c>
      <c r="N171" s="230" t="str">
        <f t="shared" si="47"/>
        <v/>
      </c>
      <c r="O171" s="230" t="str">
        <f t="shared" si="48"/>
        <v/>
      </c>
      <c r="P171" s="133">
        <f t="shared" si="49"/>
        <v>0</v>
      </c>
      <c r="Q171" s="231" t="str">
        <f t="shared" si="50"/>
        <v/>
      </c>
      <c r="R171" s="117"/>
      <c r="S171" s="370"/>
      <c r="T171" s="370"/>
      <c r="U171" s="370"/>
      <c r="V171" s="370"/>
      <c r="W171" s="370"/>
      <c r="X171" s="370"/>
      <c r="Y171" s="370"/>
      <c r="Z171" s="370"/>
      <c r="AA171" s="370"/>
      <c r="AB171" s="370"/>
      <c r="AC171" s="370"/>
      <c r="AD171" s="371"/>
    </row>
    <row r="172" spans="1:30">
      <c r="A172" s="135" t="str">
        <f>'6-Annual Budget'!A169</f>
        <v/>
      </c>
      <c r="B172" s="136" t="str">
        <f>'6-Annual Budget'!I169</f>
        <v/>
      </c>
      <c r="C172" s="359"/>
      <c r="D172" s="230" t="str">
        <f t="shared" si="37"/>
        <v/>
      </c>
      <c r="E172" s="230" t="str">
        <f t="shared" si="38"/>
        <v/>
      </c>
      <c r="F172" s="230" t="str">
        <f t="shared" si="39"/>
        <v/>
      </c>
      <c r="G172" s="230" t="str">
        <f t="shared" si="40"/>
        <v/>
      </c>
      <c r="H172" s="230" t="str">
        <f t="shared" si="41"/>
        <v/>
      </c>
      <c r="I172" s="230" t="str">
        <f t="shared" si="42"/>
        <v/>
      </c>
      <c r="J172" s="230" t="str">
        <f t="shared" si="43"/>
        <v/>
      </c>
      <c r="K172" s="230" t="str">
        <f t="shared" si="44"/>
        <v/>
      </c>
      <c r="L172" s="230" t="str">
        <f t="shared" si="45"/>
        <v/>
      </c>
      <c r="M172" s="230" t="str">
        <f t="shared" si="46"/>
        <v/>
      </c>
      <c r="N172" s="230" t="str">
        <f t="shared" si="47"/>
        <v/>
      </c>
      <c r="O172" s="230" t="str">
        <f t="shared" si="48"/>
        <v/>
      </c>
      <c r="P172" s="133">
        <f t="shared" si="49"/>
        <v>0</v>
      </c>
      <c r="Q172" s="231" t="str">
        <f t="shared" si="50"/>
        <v/>
      </c>
      <c r="R172" s="117"/>
      <c r="S172" s="370"/>
      <c r="T172" s="370"/>
      <c r="U172" s="370"/>
      <c r="V172" s="370"/>
      <c r="W172" s="370"/>
      <c r="X172" s="370"/>
      <c r="Y172" s="370"/>
      <c r="Z172" s="370"/>
      <c r="AA172" s="370"/>
      <c r="AB172" s="370"/>
      <c r="AC172" s="370"/>
      <c r="AD172" s="371"/>
    </row>
    <row r="173" spans="1:30">
      <c r="A173" s="135" t="str">
        <f>'6-Annual Budget'!A170</f>
        <v/>
      </c>
      <c r="B173" s="136" t="str">
        <f>'6-Annual Budget'!I170</f>
        <v/>
      </c>
      <c r="C173" s="359"/>
      <c r="D173" s="230" t="str">
        <f t="shared" si="37"/>
        <v/>
      </c>
      <c r="E173" s="230" t="str">
        <f t="shared" si="38"/>
        <v/>
      </c>
      <c r="F173" s="230" t="str">
        <f t="shared" si="39"/>
        <v/>
      </c>
      <c r="G173" s="230" t="str">
        <f t="shared" si="40"/>
        <v/>
      </c>
      <c r="H173" s="230" t="str">
        <f t="shared" si="41"/>
        <v/>
      </c>
      <c r="I173" s="230" t="str">
        <f t="shared" si="42"/>
        <v/>
      </c>
      <c r="J173" s="230" t="str">
        <f t="shared" si="43"/>
        <v/>
      </c>
      <c r="K173" s="230" t="str">
        <f t="shared" si="44"/>
        <v/>
      </c>
      <c r="L173" s="230" t="str">
        <f t="shared" si="45"/>
        <v/>
      </c>
      <c r="M173" s="230" t="str">
        <f t="shared" si="46"/>
        <v/>
      </c>
      <c r="N173" s="230" t="str">
        <f t="shared" si="47"/>
        <v/>
      </c>
      <c r="O173" s="230" t="str">
        <f t="shared" si="48"/>
        <v/>
      </c>
      <c r="P173" s="133">
        <f t="shared" si="49"/>
        <v>0</v>
      </c>
      <c r="Q173" s="231" t="str">
        <f t="shared" si="50"/>
        <v/>
      </c>
      <c r="R173" s="117"/>
      <c r="S173" s="370"/>
      <c r="T173" s="370"/>
      <c r="U173" s="370"/>
      <c r="V173" s="370"/>
      <c r="W173" s="370"/>
      <c r="X173" s="370"/>
      <c r="Y173" s="370"/>
      <c r="Z173" s="370"/>
      <c r="AA173" s="370"/>
      <c r="AB173" s="370"/>
      <c r="AC173" s="370"/>
      <c r="AD173" s="371"/>
    </row>
    <row r="174" spans="1:30">
      <c r="A174" s="135" t="str">
        <f>'6-Annual Budget'!A171</f>
        <v/>
      </c>
      <c r="B174" s="136" t="str">
        <f>'6-Annual Budget'!I171</f>
        <v/>
      </c>
      <c r="C174" s="359"/>
      <c r="D174" s="230" t="str">
        <f t="shared" si="37"/>
        <v/>
      </c>
      <c r="E174" s="230" t="str">
        <f t="shared" si="38"/>
        <v/>
      </c>
      <c r="F174" s="230" t="str">
        <f t="shared" si="39"/>
        <v/>
      </c>
      <c r="G174" s="230" t="str">
        <f t="shared" si="40"/>
        <v/>
      </c>
      <c r="H174" s="230" t="str">
        <f t="shared" si="41"/>
        <v/>
      </c>
      <c r="I174" s="230" t="str">
        <f t="shared" si="42"/>
        <v/>
      </c>
      <c r="J174" s="230" t="str">
        <f t="shared" si="43"/>
        <v/>
      </c>
      <c r="K174" s="230" t="str">
        <f t="shared" si="44"/>
        <v/>
      </c>
      <c r="L174" s="230" t="str">
        <f t="shared" si="45"/>
        <v/>
      </c>
      <c r="M174" s="230" t="str">
        <f t="shared" si="46"/>
        <v/>
      </c>
      <c r="N174" s="230" t="str">
        <f t="shared" si="47"/>
        <v/>
      </c>
      <c r="O174" s="230" t="str">
        <f t="shared" si="48"/>
        <v/>
      </c>
      <c r="P174" s="133">
        <f t="shared" si="49"/>
        <v>0</v>
      </c>
      <c r="Q174" s="231" t="str">
        <f t="shared" si="50"/>
        <v/>
      </c>
      <c r="R174" s="117"/>
      <c r="S174" s="370"/>
      <c r="T174" s="370"/>
      <c r="U174" s="370"/>
      <c r="V174" s="370"/>
      <c r="W174" s="370"/>
      <c r="X174" s="370"/>
      <c r="Y174" s="370"/>
      <c r="Z174" s="370"/>
      <c r="AA174" s="370"/>
      <c r="AB174" s="370"/>
      <c r="AC174" s="370"/>
      <c r="AD174" s="371"/>
    </row>
    <row r="175" spans="1:30">
      <c r="A175" s="232" t="str">
        <f>'6-Annual Budget'!A172</f>
        <v>TOTAL OTHER EXPENSES</v>
      </c>
      <c r="B175" s="233">
        <f>'6-Annual Budget'!I172</f>
        <v>0</v>
      </c>
      <c r="C175" s="360"/>
      <c r="D175" s="235">
        <f>SUM(D111:D174)</f>
        <v>0</v>
      </c>
      <c r="E175" s="235">
        <f t="shared" ref="E175:P175" si="51">SUM(E111:E174)</f>
        <v>0</v>
      </c>
      <c r="F175" s="235">
        <f t="shared" si="51"/>
        <v>0</v>
      </c>
      <c r="G175" s="235">
        <f t="shared" si="51"/>
        <v>0</v>
      </c>
      <c r="H175" s="235">
        <f t="shared" si="51"/>
        <v>0</v>
      </c>
      <c r="I175" s="235">
        <f t="shared" si="51"/>
        <v>0</v>
      </c>
      <c r="J175" s="235">
        <f t="shared" si="51"/>
        <v>0</v>
      </c>
      <c r="K175" s="235">
        <f t="shared" si="51"/>
        <v>0</v>
      </c>
      <c r="L175" s="235">
        <f t="shared" si="51"/>
        <v>0</v>
      </c>
      <c r="M175" s="235">
        <f t="shared" si="51"/>
        <v>0</v>
      </c>
      <c r="N175" s="235">
        <f t="shared" si="51"/>
        <v>0</v>
      </c>
      <c r="O175" s="235">
        <f t="shared" si="51"/>
        <v>0</v>
      </c>
      <c r="P175" s="235">
        <f t="shared" si="51"/>
        <v>0</v>
      </c>
      <c r="Q175" s="237">
        <f t="shared" si="50"/>
        <v>0</v>
      </c>
      <c r="R175" s="117"/>
      <c r="S175" s="370"/>
      <c r="T175" s="370"/>
      <c r="U175" s="370"/>
      <c r="V175" s="370"/>
      <c r="W175" s="370"/>
      <c r="X175" s="370"/>
      <c r="Y175" s="370"/>
      <c r="Z175" s="370"/>
      <c r="AA175" s="370"/>
      <c r="AB175" s="370"/>
      <c r="AC175" s="370"/>
      <c r="AD175" s="371"/>
    </row>
    <row r="176" spans="1:30">
      <c r="A176" s="261" t="str">
        <f>'6-Annual Budget'!A173</f>
        <v/>
      </c>
      <c r="B176" s="262">
        <f>'6-Annual Budget'!I173</f>
        <v>0</v>
      </c>
      <c r="C176" s="360"/>
      <c r="D176" s="263"/>
      <c r="E176" s="263"/>
      <c r="F176" s="263"/>
      <c r="G176" s="263"/>
      <c r="H176" s="263"/>
      <c r="I176" s="263"/>
      <c r="J176" s="263"/>
      <c r="K176" s="263"/>
      <c r="L176" s="263"/>
      <c r="M176" s="263"/>
      <c r="N176" s="263"/>
      <c r="O176" s="263"/>
      <c r="P176" s="264"/>
      <c r="Q176" s="265"/>
      <c r="R176" s="117"/>
      <c r="S176" s="370"/>
      <c r="T176" s="370"/>
      <c r="U176" s="370"/>
      <c r="V176" s="370"/>
      <c r="W176" s="370"/>
      <c r="X176" s="370"/>
      <c r="Y176" s="370"/>
      <c r="Z176" s="370"/>
      <c r="AA176" s="370"/>
      <c r="AB176" s="370"/>
      <c r="AC176" s="370"/>
      <c r="AD176" s="371"/>
    </row>
    <row r="177" spans="1:30">
      <c r="A177" s="232" t="str">
        <f>'6-Annual Budget'!A174</f>
        <v>TOTAL EXPENSES:</v>
      </c>
      <c r="B177" s="233">
        <f>'6-Annual Budget'!I174</f>
        <v>0</v>
      </c>
      <c r="C177" s="360"/>
      <c r="D177" s="235">
        <f>SUM(D175,D108,D93)</f>
        <v>0</v>
      </c>
      <c r="E177" s="235">
        <f t="shared" ref="E177:P177" si="52">SUM(E175,E108,E93)</f>
        <v>0</v>
      </c>
      <c r="F177" s="235">
        <f t="shared" si="52"/>
        <v>0</v>
      </c>
      <c r="G177" s="235">
        <f t="shared" si="52"/>
        <v>0</v>
      </c>
      <c r="H177" s="235">
        <f t="shared" si="52"/>
        <v>0</v>
      </c>
      <c r="I177" s="235">
        <f t="shared" si="52"/>
        <v>0</v>
      </c>
      <c r="J177" s="235">
        <f t="shared" si="52"/>
        <v>0</v>
      </c>
      <c r="K177" s="235">
        <f t="shared" si="52"/>
        <v>0</v>
      </c>
      <c r="L177" s="235">
        <f t="shared" si="52"/>
        <v>0</v>
      </c>
      <c r="M177" s="235">
        <f t="shared" si="52"/>
        <v>0</v>
      </c>
      <c r="N177" s="235">
        <f t="shared" si="52"/>
        <v>0</v>
      </c>
      <c r="O177" s="235">
        <f t="shared" si="52"/>
        <v>0</v>
      </c>
      <c r="P177" s="235">
        <f t="shared" si="52"/>
        <v>0</v>
      </c>
      <c r="Q177" s="266">
        <f>P177-B177</f>
        <v>0</v>
      </c>
      <c r="R177" s="117"/>
      <c r="S177" s="370"/>
      <c r="T177" s="370"/>
      <c r="U177" s="370"/>
      <c r="V177" s="370"/>
      <c r="W177" s="370"/>
      <c r="X177" s="370"/>
      <c r="Y177" s="370"/>
      <c r="Z177" s="370"/>
      <c r="AA177" s="370"/>
      <c r="AB177" s="370"/>
      <c r="AC177" s="370"/>
      <c r="AD177" s="371"/>
    </row>
    <row r="178" spans="1:30">
      <c r="A178" s="261"/>
      <c r="B178" s="262"/>
      <c r="C178" s="360"/>
      <c r="D178" s="263"/>
      <c r="E178" s="263"/>
      <c r="F178" s="263"/>
      <c r="G178" s="263"/>
      <c r="H178" s="263"/>
      <c r="I178" s="263"/>
      <c r="J178" s="263"/>
      <c r="K178" s="263"/>
      <c r="L178" s="263"/>
      <c r="M178" s="263"/>
      <c r="N178" s="263"/>
      <c r="O178" s="263"/>
      <c r="P178" s="264"/>
      <c r="Q178" s="265"/>
      <c r="R178" s="117"/>
      <c r="S178" s="370"/>
      <c r="T178" s="370"/>
      <c r="U178" s="370"/>
      <c r="V178" s="370"/>
      <c r="W178" s="370"/>
      <c r="X178" s="370"/>
      <c r="Y178" s="370"/>
      <c r="Z178" s="370"/>
      <c r="AA178" s="370"/>
      <c r="AB178" s="370"/>
      <c r="AC178" s="370"/>
      <c r="AD178" s="371"/>
    </row>
    <row r="179" spans="1:30">
      <c r="A179" s="246"/>
      <c r="B179" s="156"/>
      <c r="C179" s="362"/>
      <c r="D179" s="248"/>
      <c r="E179" s="248"/>
      <c r="F179" s="248"/>
      <c r="G179" s="248"/>
      <c r="H179" s="248"/>
      <c r="I179" s="248"/>
      <c r="J179" s="248"/>
      <c r="K179" s="248"/>
      <c r="L179" s="248"/>
      <c r="M179" s="248"/>
      <c r="N179" s="248"/>
      <c r="O179" s="248"/>
      <c r="P179" s="249"/>
      <c r="Q179" s="257"/>
      <c r="R179" s="247"/>
      <c r="S179" s="370"/>
      <c r="T179" s="370"/>
      <c r="U179" s="370"/>
      <c r="V179" s="370"/>
      <c r="W179" s="370"/>
      <c r="X179" s="370"/>
      <c r="Y179" s="370"/>
      <c r="Z179" s="370"/>
      <c r="AA179" s="370"/>
      <c r="AB179" s="370"/>
      <c r="AC179" s="370"/>
      <c r="AD179" s="371"/>
    </row>
    <row r="180" spans="1:30" s="209" customFormat="1" ht="21.5" thickBot="1">
      <c r="A180" s="267" t="s">
        <v>140</v>
      </c>
      <c r="B180" s="268">
        <f>B72-B177</f>
        <v>0</v>
      </c>
      <c r="C180" s="363"/>
      <c r="D180" s="270">
        <f>D72-D177</f>
        <v>0</v>
      </c>
      <c r="E180" s="270">
        <f t="shared" ref="E180:P180" si="53">E72-E177</f>
        <v>0</v>
      </c>
      <c r="F180" s="270">
        <f t="shared" si="53"/>
        <v>0</v>
      </c>
      <c r="G180" s="270">
        <f t="shared" si="53"/>
        <v>0</v>
      </c>
      <c r="H180" s="270">
        <f t="shared" si="53"/>
        <v>0</v>
      </c>
      <c r="I180" s="270">
        <f t="shared" si="53"/>
        <v>0</v>
      </c>
      <c r="J180" s="270">
        <f t="shared" si="53"/>
        <v>0</v>
      </c>
      <c r="K180" s="270">
        <f t="shared" si="53"/>
        <v>0</v>
      </c>
      <c r="L180" s="270">
        <f t="shared" si="53"/>
        <v>0</v>
      </c>
      <c r="M180" s="270">
        <f t="shared" si="53"/>
        <v>0</v>
      </c>
      <c r="N180" s="270">
        <f t="shared" si="53"/>
        <v>0</v>
      </c>
      <c r="O180" s="270">
        <f t="shared" si="53"/>
        <v>0</v>
      </c>
      <c r="P180" s="271">
        <f t="shared" si="53"/>
        <v>0</v>
      </c>
      <c r="Q180" s="272"/>
      <c r="R180" s="269"/>
      <c r="S180" s="374"/>
      <c r="T180" s="374"/>
      <c r="U180" s="374"/>
      <c r="V180" s="374"/>
      <c r="W180" s="374"/>
      <c r="X180" s="374"/>
      <c r="Y180" s="374"/>
      <c r="Z180" s="374"/>
      <c r="AA180" s="374"/>
      <c r="AB180" s="374"/>
      <c r="AC180" s="374"/>
      <c r="AD180" s="375"/>
    </row>
    <row r="181" spans="1:30">
      <c r="P181" s="133"/>
      <c r="Q181" s="211"/>
      <c r="S181" s="131"/>
      <c r="T181" s="131"/>
      <c r="U181" s="131"/>
      <c r="V181" s="131"/>
      <c r="W181" s="131"/>
      <c r="X181" s="131"/>
      <c r="Y181" s="131"/>
      <c r="Z181" s="131"/>
      <c r="AA181" s="131"/>
      <c r="AB181" s="131"/>
      <c r="AC181" s="131"/>
      <c r="AD181" s="131"/>
    </row>
    <row r="182" spans="1:30">
      <c r="P182" s="133"/>
      <c r="Q182" s="211"/>
      <c r="S182" s="131"/>
      <c r="T182" s="131"/>
      <c r="U182" s="131"/>
      <c r="V182" s="131"/>
      <c r="W182" s="131"/>
      <c r="X182" s="131"/>
      <c r="Y182" s="131"/>
      <c r="Z182" s="131"/>
      <c r="AA182" s="131"/>
      <c r="AB182" s="131"/>
      <c r="AC182" s="131"/>
      <c r="AD182" s="131"/>
    </row>
    <row r="183" spans="1:30">
      <c r="P183" s="133"/>
      <c r="Q183" s="211"/>
    </row>
    <row r="184" spans="1:30">
      <c r="P184" s="133"/>
      <c r="Q184" s="211"/>
    </row>
  </sheetData>
  <sheetProtection sheet="1" objects="1" scenarios="1" formatCells="0" formatColumns="0" formatRows="0" sort="0" autoFilter="0"/>
  <mergeCells count="1">
    <mergeCell ref="A74:C74"/>
  </mergeCells>
  <phoneticPr fontId="24" type="noConversion"/>
  <conditionalFormatting sqref="S15:AD180">
    <cfRule type="expression" dxfId="0" priority="1">
      <formula>$C15&lt;&gt;"I'll do it Manually (Go to Column S)"</formula>
    </cfRule>
  </conditionalFormatting>
  <dataValidations count="2">
    <dataValidation type="list" allowBlank="1" showInputMessage="1" showErrorMessage="1" sqref="C11" xr:uid="{08688862-8F22-894A-9C61-B8643188F776}">
      <formula1>$C$2:$N$2</formula1>
    </dataValidation>
    <dataValidation type="list" allowBlank="1" showInputMessage="1" showErrorMessage="1" sqref="C15:C34 C38:C58 C60:C69 C71 C76:C92 C95:C107 C111:C174" xr:uid="{C48B491A-F14D-0048-8839-2951CBA767C6}">
      <formula1>$C$4:$C$6</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AAD40-9061-6947-9167-BB56AB02CC71}">
  <sheetPr>
    <tabColor rgb="FF173040"/>
  </sheetPr>
  <dimension ref="A1:T88"/>
  <sheetViews>
    <sheetView topLeftCell="A13" workbookViewId="0">
      <selection activeCell="D20" sqref="D20"/>
    </sheetView>
  </sheetViews>
  <sheetFormatPr defaultColWidth="10.83203125" defaultRowHeight="14.5"/>
  <cols>
    <col min="1" max="1" width="10.83203125" style="321"/>
    <col min="2" max="2" width="12.33203125" style="321" bestFit="1" customWidth="1"/>
    <col min="3" max="3" width="11.33203125" style="321" bestFit="1" customWidth="1"/>
    <col min="4" max="4" width="23.1640625" style="321" bestFit="1" customWidth="1"/>
    <col min="5" max="6" width="18.83203125" style="321" bestFit="1" customWidth="1"/>
    <col min="7" max="7" width="10.83203125" style="321"/>
    <col min="8" max="8" width="18.83203125" style="321" customWidth="1"/>
    <col min="9" max="9" width="15.6640625" style="321" bestFit="1" customWidth="1"/>
    <col min="10" max="10" width="11.5" style="321" bestFit="1" customWidth="1"/>
    <col min="11" max="13" width="10.83203125" style="321"/>
    <col min="14" max="14" width="15.6640625" style="321" bestFit="1" customWidth="1"/>
    <col min="15" max="15" width="10.83203125" style="321"/>
    <col min="16" max="16" width="13.33203125" style="321" bestFit="1" customWidth="1"/>
    <col min="17" max="17" width="12.33203125" style="321" bestFit="1" customWidth="1"/>
    <col min="18" max="18" width="13" style="321" bestFit="1" customWidth="1"/>
    <col min="19" max="19" width="13" style="321" customWidth="1"/>
    <col min="20" max="20" width="15.6640625" style="321" bestFit="1" customWidth="1"/>
    <col min="21" max="16384" width="10.83203125" style="321"/>
  </cols>
  <sheetData>
    <row r="1" spans="1:20" s="313" customFormat="1" hidden="1">
      <c r="B1" s="609" t="s">
        <v>149</v>
      </c>
      <c r="C1" s="609"/>
      <c r="D1" s="609"/>
      <c r="E1" s="609"/>
      <c r="F1" s="609"/>
      <c r="G1" s="609"/>
      <c r="H1" s="609"/>
      <c r="I1" s="609"/>
      <c r="J1" s="609"/>
      <c r="K1" s="609"/>
      <c r="L1" s="609"/>
      <c r="M1" s="609"/>
      <c r="N1" s="609"/>
    </row>
    <row r="2" spans="1:20" s="313" customFormat="1" hidden="1">
      <c r="B2" s="333">
        <f>'7-Monthly Budget'!D12</f>
        <v>43831</v>
      </c>
      <c r="C2" s="333">
        <f>'7-Monthly Budget'!E12</f>
        <v>43862</v>
      </c>
      <c r="D2" s="333">
        <f>'7-Monthly Budget'!F12</f>
        <v>43891</v>
      </c>
      <c r="E2" s="333">
        <f>'7-Monthly Budget'!G12</f>
        <v>43922</v>
      </c>
      <c r="F2" s="333">
        <f>'7-Monthly Budget'!H12</f>
        <v>43952</v>
      </c>
      <c r="G2" s="333">
        <f>'7-Monthly Budget'!I12</f>
        <v>43983</v>
      </c>
      <c r="H2" s="333">
        <f>'7-Monthly Budget'!J12</f>
        <v>44013</v>
      </c>
      <c r="I2" s="333">
        <f>'7-Monthly Budget'!K12</f>
        <v>44044</v>
      </c>
      <c r="J2" s="333">
        <f>'7-Monthly Budget'!L12</f>
        <v>44075</v>
      </c>
      <c r="K2" s="333">
        <f>'7-Monthly Budget'!M12</f>
        <v>44105</v>
      </c>
      <c r="L2" s="333">
        <f>'7-Monthly Budget'!N12</f>
        <v>44136</v>
      </c>
      <c r="M2" s="333">
        <f>'7-Monthly Budget'!O12</f>
        <v>44166</v>
      </c>
      <c r="N2" s="313" t="s">
        <v>42</v>
      </c>
      <c r="O2" s="313" t="s">
        <v>150</v>
      </c>
      <c r="P2" s="313" t="s">
        <v>151</v>
      </c>
      <c r="Q2" s="313" t="s">
        <v>152</v>
      </c>
      <c r="R2" s="313" t="s">
        <v>153</v>
      </c>
      <c r="S2" s="313" t="s">
        <v>154</v>
      </c>
      <c r="T2" s="313" t="s">
        <v>155</v>
      </c>
    </row>
    <row r="3" spans="1:20" s="313" customFormat="1" hidden="1">
      <c r="A3" s="313" t="s">
        <v>121</v>
      </c>
      <c r="B3" s="314">
        <f>'7-Monthly Budget'!D72</f>
        <v>0</v>
      </c>
      <c r="C3" s="314">
        <f>'7-Monthly Budget'!E72</f>
        <v>0</v>
      </c>
      <c r="D3" s="314">
        <f>'7-Monthly Budget'!F72</f>
        <v>0</v>
      </c>
      <c r="E3" s="314">
        <f>'7-Monthly Budget'!G72</f>
        <v>0</v>
      </c>
      <c r="F3" s="314">
        <f>'7-Monthly Budget'!H72</f>
        <v>0</v>
      </c>
      <c r="G3" s="314">
        <f>'7-Monthly Budget'!I72</f>
        <v>0</v>
      </c>
      <c r="H3" s="314">
        <f>'7-Monthly Budget'!J72</f>
        <v>0</v>
      </c>
      <c r="I3" s="314">
        <f>'7-Monthly Budget'!K72</f>
        <v>0</v>
      </c>
      <c r="J3" s="314">
        <f>'7-Monthly Budget'!L72</f>
        <v>0</v>
      </c>
      <c r="K3" s="314">
        <f>'7-Monthly Budget'!M72</f>
        <v>0</v>
      </c>
      <c r="L3" s="314">
        <f>'7-Monthly Budget'!N72</f>
        <v>0</v>
      </c>
      <c r="M3" s="314">
        <f>'7-Monthly Budget'!O72</f>
        <v>0</v>
      </c>
      <c r="N3" s="315">
        <f>SUM(B3:M3)</f>
        <v>0</v>
      </c>
      <c r="O3" s="315">
        <f>AVERAGE(B3:M3)</f>
        <v>0</v>
      </c>
      <c r="P3" s="315">
        <f>MAX(B3:M3)</f>
        <v>0</v>
      </c>
      <c r="Q3" s="333">
        <f>IF(P3=$B3,$B2,IF(P3=$C3,$C2,IF(P3=$D3,$D2,IF(P3=$E3,$E2,IF(P3=$F3,$F2,IF(P3=$G3,$G2,IF(P3=$H3,$H2,IF(P3=$I3,$I2,IF(P3=$J3,$J2,IF(P3=$K3,$K2,IF(P3=$L3,$L2,IF(P3=$M3,$M2,"NA"))))))))))))</f>
        <v>43831</v>
      </c>
      <c r="R3" s="315">
        <f>MIN(B3:M3)</f>
        <v>0</v>
      </c>
      <c r="S3" s="333">
        <f>IF(R3=$B3,$B2,IF(R3=$C3,$C2,IF(R3=$D3,$D2,IF(R3=$E3,$E2,IF(R3=$F3,$F2,IF(R3=$G3,$G2,IF(R3=$H3,$H2,IF(R3=$I3,$I2,IF(R3=$J3,$J2,IF(R3=$K3,$K2,IF(R3=$L3,$L2,IF(R3=$M3,$M2,"NA"))))))))))))</f>
        <v>43831</v>
      </c>
      <c r="T3" s="316">
        <f>STDEV(B3:M3)</f>
        <v>0</v>
      </c>
    </row>
    <row r="4" spans="1:20" s="313" customFormat="1" hidden="1">
      <c r="A4" s="313" t="s">
        <v>122</v>
      </c>
      <c r="B4" s="314">
        <f>'7-Monthly Budget'!D177</f>
        <v>0</v>
      </c>
      <c r="C4" s="314">
        <f>'7-Monthly Budget'!E177</f>
        <v>0</v>
      </c>
      <c r="D4" s="314">
        <f>'7-Monthly Budget'!F177</f>
        <v>0</v>
      </c>
      <c r="E4" s="314">
        <f>'7-Monthly Budget'!G177</f>
        <v>0</v>
      </c>
      <c r="F4" s="314">
        <f>'7-Monthly Budget'!H177</f>
        <v>0</v>
      </c>
      <c r="G4" s="314">
        <f>'7-Monthly Budget'!I177</f>
        <v>0</v>
      </c>
      <c r="H4" s="314">
        <f>'7-Monthly Budget'!J177</f>
        <v>0</v>
      </c>
      <c r="I4" s="314">
        <f>'7-Monthly Budget'!K177</f>
        <v>0</v>
      </c>
      <c r="J4" s="314">
        <f>'7-Monthly Budget'!L177</f>
        <v>0</v>
      </c>
      <c r="K4" s="314">
        <f>'7-Monthly Budget'!M177</f>
        <v>0</v>
      </c>
      <c r="L4" s="314">
        <f>'7-Monthly Budget'!N177</f>
        <v>0</v>
      </c>
      <c r="M4" s="314">
        <f>'7-Monthly Budget'!O177</f>
        <v>0</v>
      </c>
      <c r="N4" s="315">
        <f>SUM(B4:M4)</f>
        <v>0</v>
      </c>
      <c r="O4" s="315">
        <f t="shared" ref="O4:O5" si="0">AVERAGE(B4:M4)</f>
        <v>0</v>
      </c>
      <c r="P4" s="315">
        <f>MAX(B4:M4)</f>
        <v>0</v>
      </c>
      <c r="Q4" s="333">
        <f>IF(P4=$B4,$B2,IF(P4=$C4,$C2,IF(P4=$D4,$D2,IF(P4=$E4,$E2,IF(P4=$F4,$F2,IF(P4=$G4,$G2,IF(P4=$H4,$H2,IF(P4=$I4,$I2,IF(P4=$J4,$J2,IF(P4=$K4,$K2,IF(P4=$L4,$L2,IF(P4=$M4,$M2,"NA"))))))))))))</f>
        <v>43831</v>
      </c>
      <c r="R4" s="315">
        <f>MIN(B4:M4)</f>
        <v>0</v>
      </c>
      <c r="S4" s="333">
        <f>IF(R4=$B4,$B2,IF(R4=$C4,$C2,IF(R4=$D4,$D2,IF(R4=$E4,$E2,IF(R4=$F4,$F2,IF(R4=$G4,$G2,IF(R4=$H4,$H2,IF(R4=$I4,$I2,IF(R4=$J4,$J2,IF(R4=$K4,$K2,IF(R4=$L4,$L2,IF(R4=$M4,$M2,"NA"))))))))))))</f>
        <v>43831</v>
      </c>
      <c r="T4" s="316">
        <f>STDEV(B4:M4)</f>
        <v>0</v>
      </c>
    </row>
    <row r="5" spans="1:20" s="313" customFormat="1" hidden="1">
      <c r="A5" s="313" t="s">
        <v>156</v>
      </c>
      <c r="B5" s="314">
        <f>'7-Monthly Budget'!D180</f>
        <v>0</v>
      </c>
      <c r="C5" s="314">
        <f>'7-Monthly Budget'!E180</f>
        <v>0</v>
      </c>
      <c r="D5" s="314">
        <f>'7-Monthly Budget'!F180</f>
        <v>0</v>
      </c>
      <c r="E5" s="314">
        <f>'7-Monthly Budget'!G180</f>
        <v>0</v>
      </c>
      <c r="F5" s="314">
        <f>'7-Monthly Budget'!H180</f>
        <v>0</v>
      </c>
      <c r="G5" s="314">
        <f>'7-Monthly Budget'!I180</f>
        <v>0</v>
      </c>
      <c r="H5" s="314">
        <f>'7-Monthly Budget'!J180</f>
        <v>0</v>
      </c>
      <c r="I5" s="314">
        <f>'7-Monthly Budget'!K180</f>
        <v>0</v>
      </c>
      <c r="J5" s="314">
        <f>'7-Monthly Budget'!L180</f>
        <v>0</v>
      </c>
      <c r="K5" s="314">
        <f>'7-Monthly Budget'!M180</f>
        <v>0</v>
      </c>
      <c r="L5" s="314">
        <f>'7-Monthly Budget'!N180</f>
        <v>0</v>
      </c>
      <c r="M5" s="314">
        <f>'7-Monthly Budget'!O180</f>
        <v>0</v>
      </c>
      <c r="N5" s="315">
        <f>SUM(B5:M5)</f>
        <v>0</v>
      </c>
      <c r="O5" s="315">
        <f t="shared" si="0"/>
        <v>0</v>
      </c>
      <c r="P5" s="315">
        <f>MAX(B5:M5)</f>
        <v>0</v>
      </c>
      <c r="Q5" s="333">
        <f>IF(P5=$B5,$B2,IF(P5=$C5,$C2,IF(P5=$D5,$D2,IF(P5=$E5,$E2,IF(P5=$F5,$F2,IF(P5=$G5,$G2,IF(P5=$H5,$H2,IF(P5=$I5,$I2,IF(P5=$J5,$J2,IF(P5=$K5,$K2,IF(P5=$L5,$L2,IF(P5=$M5,$M2,"NA"))))))))))))</f>
        <v>43831</v>
      </c>
      <c r="R5" s="315">
        <f>MIN(B5:M5)</f>
        <v>0</v>
      </c>
      <c r="S5" s="333">
        <f>IF(R5=$B5,$B2,IF(R5=$C5,$C2,IF(R5=$D5,$D2,IF(R5=$E5,$E2,IF(R5=$F5,$F2,IF(R5=$G5,$G2,IF(R5=$H5,$H2,IF(R5=$I5,$I2,IF(R5=$J5,$J2,IF(R5=$K5,$K2,IF(R5=$L5,$L2,IF(R5=$M5,$M2,"NA"))))))))))))</f>
        <v>43831</v>
      </c>
      <c r="T5" s="316">
        <f>STDEV(B5:M5)</f>
        <v>0</v>
      </c>
    </row>
    <row r="6" spans="1:20" s="313" customFormat="1" hidden="1">
      <c r="C6" s="317"/>
    </row>
    <row r="7" spans="1:20" s="313" customFormat="1" hidden="1">
      <c r="B7" s="314"/>
      <c r="C7" s="314"/>
      <c r="D7" s="314"/>
      <c r="E7" s="314"/>
      <c r="F7" s="314"/>
      <c r="G7" s="314"/>
      <c r="H7" s="314"/>
      <c r="I7" s="314"/>
      <c r="J7" s="314"/>
      <c r="K7" s="314"/>
      <c r="L7" s="314"/>
      <c r="M7" s="314"/>
      <c r="N7" s="315"/>
    </row>
    <row r="8" spans="1:20" s="313" customFormat="1" hidden="1">
      <c r="A8" s="609" t="s">
        <v>157</v>
      </c>
      <c r="B8" s="609"/>
      <c r="C8" s="609"/>
      <c r="D8" s="609"/>
      <c r="E8" s="609"/>
      <c r="F8" s="609"/>
      <c r="G8" s="609"/>
      <c r="H8" s="609"/>
      <c r="I8" s="609"/>
      <c r="J8" s="609"/>
      <c r="K8" s="609"/>
      <c r="L8" s="609"/>
      <c r="M8" s="609"/>
      <c r="N8" s="609"/>
    </row>
    <row r="9" spans="1:20" s="313" customFormat="1" hidden="1">
      <c r="B9" s="333">
        <f>B2</f>
        <v>43831</v>
      </c>
      <c r="C9" s="333">
        <f t="shared" ref="C9:M9" si="1">C2</f>
        <v>43862</v>
      </c>
      <c r="D9" s="333">
        <f t="shared" si="1"/>
        <v>43891</v>
      </c>
      <c r="E9" s="333">
        <f t="shared" si="1"/>
        <v>43922</v>
      </c>
      <c r="F9" s="333">
        <f t="shared" si="1"/>
        <v>43952</v>
      </c>
      <c r="G9" s="333">
        <f t="shared" si="1"/>
        <v>43983</v>
      </c>
      <c r="H9" s="333">
        <f t="shared" si="1"/>
        <v>44013</v>
      </c>
      <c r="I9" s="333">
        <f t="shared" si="1"/>
        <v>44044</v>
      </c>
      <c r="J9" s="333">
        <f t="shared" si="1"/>
        <v>44075</v>
      </c>
      <c r="K9" s="333">
        <f t="shared" si="1"/>
        <v>44105</v>
      </c>
      <c r="L9" s="333">
        <f t="shared" si="1"/>
        <v>44136</v>
      </c>
      <c r="M9" s="333">
        <f t="shared" si="1"/>
        <v>44166</v>
      </c>
    </row>
    <row r="10" spans="1:20" s="313" customFormat="1" hidden="1">
      <c r="A10" s="313" t="s">
        <v>121</v>
      </c>
      <c r="B10" s="314">
        <f>B3</f>
        <v>0</v>
      </c>
      <c r="C10" s="314">
        <f t="shared" ref="C10:M10" si="2">C3+B10</f>
        <v>0</v>
      </c>
      <c r="D10" s="314">
        <f t="shared" si="2"/>
        <v>0</v>
      </c>
      <c r="E10" s="314">
        <f t="shared" si="2"/>
        <v>0</v>
      </c>
      <c r="F10" s="314">
        <f t="shared" si="2"/>
        <v>0</v>
      </c>
      <c r="G10" s="314">
        <f t="shared" si="2"/>
        <v>0</v>
      </c>
      <c r="H10" s="314">
        <f t="shared" si="2"/>
        <v>0</v>
      </c>
      <c r="I10" s="314">
        <f t="shared" si="2"/>
        <v>0</v>
      </c>
      <c r="J10" s="314">
        <f t="shared" si="2"/>
        <v>0</v>
      </c>
      <c r="K10" s="314">
        <f t="shared" si="2"/>
        <v>0</v>
      </c>
      <c r="L10" s="314">
        <f t="shared" si="2"/>
        <v>0</v>
      </c>
      <c r="M10" s="314">
        <f t="shared" si="2"/>
        <v>0</v>
      </c>
      <c r="N10" s="314"/>
    </row>
    <row r="11" spans="1:20" s="313" customFormat="1" hidden="1">
      <c r="A11" s="313" t="s">
        <v>122</v>
      </c>
      <c r="B11" s="314">
        <f>B4</f>
        <v>0</v>
      </c>
      <c r="C11" s="314">
        <f t="shared" ref="C11:M11" si="3">C4+B11</f>
        <v>0</v>
      </c>
      <c r="D11" s="314">
        <f t="shared" si="3"/>
        <v>0</v>
      </c>
      <c r="E11" s="314">
        <f t="shared" si="3"/>
        <v>0</v>
      </c>
      <c r="F11" s="314">
        <f t="shared" si="3"/>
        <v>0</v>
      </c>
      <c r="G11" s="314">
        <f t="shared" si="3"/>
        <v>0</v>
      </c>
      <c r="H11" s="314">
        <f t="shared" si="3"/>
        <v>0</v>
      </c>
      <c r="I11" s="314">
        <f t="shared" si="3"/>
        <v>0</v>
      </c>
      <c r="J11" s="314">
        <f t="shared" si="3"/>
        <v>0</v>
      </c>
      <c r="K11" s="314">
        <f t="shared" si="3"/>
        <v>0</v>
      </c>
      <c r="L11" s="314">
        <f t="shared" si="3"/>
        <v>0</v>
      </c>
      <c r="M11" s="314">
        <f t="shared" si="3"/>
        <v>0</v>
      </c>
      <c r="N11" s="314"/>
    </row>
    <row r="12" spans="1:20" s="313" customFormat="1" ht="15" hidden="1" thickBot="1">
      <c r="A12" s="313" t="s">
        <v>156</v>
      </c>
      <c r="B12" s="314">
        <f>B5</f>
        <v>0</v>
      </c>
      <c r="C12" s="314">
        <f t="shared" ref="C12:M12" si="4">C5+B12</f>
        <v>0</v>
      </c>
      <c r="D12" s="314">
        <f t="shared" si="4"/>
        <v>0</v>
      </c>
      <c r="E12" s="314">
        <f t="shared" si="4"/>
        <v>0</v>
      </c>
      <c r="F12" s="314">
        <f t="shared" si="4"/>
        <v>0</v>
      </c>
      <c r="G12" s="314">
        <f t="shared" si="4"/>
        <v>0</v>
      </c>
      <c r="H12" s="314">
        <f t="shared" si="4"/>
        <v>0</v>
      </c>
      <c r="I12" s="314">
        <f t="shared" si="4"/>
        <v>0</v>
      </c>
      <c r="J12" s="314">
        <f t="shared" si="4"/>
        <v>0</v>
      </c>
      <c r="K12" s="314">
        <f t="shared" si="4"/>
        <v>0</v>
      </c>
      <c r="L12" s="314">
        <f t="shared" si="4"/>
        <v>0</v>
      </c>
      <c r="M12" s="314">
        <f t="shared" si="4"/>
        <v>0</v>
      </c>
      <c r="N12" s="314"/>
    </row>
    <row r="13" spans="1:20" ht="10" customHeight="1">
      <c r="A13" s="318"/>
      <c r="B13" s="319"/>
      <c r="C13" s="319"/>
      <c r="D13" s="319"/>
      <c r="E13" s="319"/>
      <c r="F13" s="319"/>
      <c r="G13" s="319"/>
      <c r="H13" s="319"/>
      <c r="I13" s="319"/>
      <c r="J13" s="319"/>
      <c r="K13" s="319"/>
      <c r="L13" s="319"/>
      <c r="M13" s="319"/>
      <c r="N13" s="319"/>
      <c r="O13" s="319"/>
      <c r="P13" s="320"/>
    </row>
    <row r="14" spans="1:20" ht="30" customHeight="1">
      <c r="A14" s="322"/>
      <c r="B14" s="607" t="s">
        <v>158</v>
      </c>
      <c r="C14" s="607"/>
      <c r="D14" s="607"/>
      <c r="E14" s="607"/>
      <c r="F14" s="607"/>
      <c r="G14" s="607"/>
      <c r="H14" s="607"/>
      <c r="I14" s="607"/>
      <c r="J14" s="607"/>
      <c r="K14" s="607"/>
      <c r="L14" s="607"/>
      <c r="M14" s="607"/>
      <c r="N14" s="607"/>
      <c r="O14" s="323"/>
      <c r="P14" s="324"/>
    </row>
    <row r="15" spans="1:20" ht="15" customHeight="1">
      <c r="A15" s="325"/>
      <c r="B15" s="608"/>
      <c r="C15" s="608"/>
      <c r="D15" s="608"/>
      <c r="E15" s="608"/>
      <c r="F15" s="608"/>
      <c r="G15" s="608"/>
      <c r="H15" s="608"/>
      <c r="I15" s="608"/>
      <c r="J15" s="608"/>
      <c r="K15" s="608"/>
      <c r="L15" s="608"/>
      <c r="M15" s="608"/>
      <c r="N15" s="608"/>
      <c r="O15" s="326"/>
      <c r="P15" s="324"/>
    </row>
    <row r="16" spans="1:20" ht="15" customHeight="1">
      <c r="A16" s="325"/>
      <c r="B16" s="608"/>
      <c r="C16" s="608"/>
      <c r="D16" s="608"/>
      <c r="E16" s="608"/>
      <c r="F16" s="608"/>
      <c r="G16" s="608"/>
      <c r="H16" s="608"/>
      <c r="I16" s="608"/>
      <c r="J16" s="608"/>
      <c r="K16" s="608"/>
      <c r="L16" s="608"/>
      <c r="M16" s="608"/>
      <c r="N16" s="608"/>
      <c r="O16" s="326"/>
      <c r="P16" s="324"/>
    </row>
    <row r="17" spans="1:16" ht="15" customHeight="1">
      <c r="A17" s="325"/>
      <c r="B17" s="608"/>
      <c r="C17" s="608"/>
      <c r="D17" s="608"/>
      <c r="E17" s="608"/>
      <c r="F17" s="608"/>
      <c r="G17" s="608"/>
      <c r="H17" s="608"/>
      <c r="I17" s="608"/>
      <c r="J17" s="608"/>
      <c r="K17" s="608"/>
      <c r="L17" s="608"/>
      <c r="M17" s="608"/>
      <c r="N17" s="608"/>
      <c r="O17" s="326"/>
      <c r="P17" s="324"/>
    </row>
    <row r="18" spans="1:16" ht="15" customHeight="1">
      <c r="A18" s="325"/>
      <c r="B18" s="326"/>
      <c r="C18" s="326"/>
      <c r="D18" s="326"/>
      <c r="E18" s="326"/>
      <c r="F18" s="326"/>
      <c r="G18" s="326"/>
      <c r="H18" s="326"/>
      <c r="I18" s="326"/>
      <c r="J18" s="326"/>
      <c r="K18" s="326"/>
      <c r="L18" s="326"/>
      <c r="M18" s="326"/>
      <c r="N18" s="326"/>
      <c r="O18" s="326"/>
      <c r="P18" s="324"/>
    </row>
    <row r="19" spans="1:16" ht="15" customHeight="1">
      <c r="A19" s="325"/>
      <c r="B19" s="326"/>
      <c r="C19" s="326"/>
      <c r="D19" s="326"/>
      <c r="E19" s="326"/>
      <c r="F19" s="326"/>
      <c r="G19" s="326"/>
      <c r="H19" s="326"/>
      <c r="I19" s="326"/>
      <c r="J19" s="326"/>
      <c r="K19" s="326"/>
      <c r="L19" s="326"/>
      <c r="M19" s="326"/>
      <c r="N19" s="326"/>
      <c r="O19" s="326"/>
      <c r="P19" s="324"/>
    </row>
    <row r="20" spans="1:16" ht="33.5">
      <c r="A20" s="347" t="s">
        <v>159</v>
      </c>
      <c r="B20" s="348"/>
      <c r="C20" s="326"/>
      <c r="D20" s="341">
        <f>'6-Annual Budget'!D3</f>
        <v>0</v>
      </c>
      <c r="E20" s="326"/>
      <c r="F20" s="346" t="s">
        <v>160</v>
      </c>
      <c r="G20" s="326"/>
      <c r="H20" s="326"/>
      <c r="I20" s="342" t="e">
        <f>'6-Annual Budget'!I90/'6-Annual Budget'!I174</f>
        <v>#DIV/0!</v>
      </c>
      <c r="J20" s="326"/>
      <c r="K20" s="345" t="s">
        <v>161</v>
      </c>
      <c r="L20" s="326"/>
      <c r="M20" s="326"/>
      <c r="N20" s="342" t="e">
        <f>'6-Annual Budget'!I31/'6-Annual Budget'!I68</f>
        <v>#DIV/0!</v>
      </c>
      <c r="O20" s="326"/>
      <c r="P20" s="324"/>
    </row>
    <row r="21" spans="1:16" ht="33.5">
      <c r="A21" s="349" t="s">
        <v>162</v>
      </c>
      <c r="B21" s="348"/>
      <c r="C21" s="326"/>
      <c r="D21" s="341">
        <f>'6-Annual Budget'!D4</f>
        <v>0</v>
      </c>
      <c r="E21" s="326"/>
      <c r="F21" s="326"/>
      <c r="G21" s="326"/>
      <c r="H21" s="326"/>
      <c r="I21" s="326"/>
      <c r="J21" s="326"/>
      <c r="K21" s="345" t="s">
        <v>163</v>
      </c>
      <c r="L21" s="326"/>
      <c r="M21" s="326"/>
      <c r="N21" s="342" t="e">
        <f>'6-Annual Budget'!I55/'6-Annual Budget'!I68</f>
        <v>#DIV/0!</v>
      </c>
      <c r="O21" s="326"/>
      <c r="P21" s="324"/>
    </row>
    <row r="22" spans="1:16" ht="33.5">
      <c r="A22" s="350" t="s">
        <v>164</v>
      </c>
      <c r="B22" s="351"/>
      <c r="C22" s="343"/>
      <c r="D22" s="344">
        <f>D20-D21</f>
        <v>0</v>
      </c>
      <c r="E22" s="326"/>
      <c r="F22" s="326"/>
      <c r="G22" s="326"/>
      <c r="H22" s="326"/>
      <c r="I22" s="326"/>
      <c r="J22" s="326"/>
      <c r="K22" s="326"/>
      <c r="L22" s="326"/>
      <c r="M22" s="326"/>
      <c r="N22" s="326"/>
      <c r="O22" s="326"/>
      <c r="P22" s="324"/>
    </row>
    <row r="23" spans="1:16" ht="33.5">
      <c r="A23" s="352" t="s">
        <v>165</v>
      </c>
      <c r="B23" s="348"/>
      <c r="C23" s="326"/>
      <c r="D23" s="342" t="e">
        <f>D22/D20</f>
        <v>#DIV/0!</v>
      </c>
      <c r="E23" s="326"/>
      <c r="F23" s="326"/>
      <c r="G23" s="326"/>
      <c r="H23" s="326"/>
      <c r="I23" s="326"/>
      <c r="J23" s="326"/>
      <c r="K23" s="326"/>
      <c r="L23" s="326"/>
      <c r="M23" s="326"/>
      <c r="N23" s="326"/>
      <c r="O23" s="326"/>
      <c r="P23" s="324"/>
    </row>
    <row r="24" spans="1:16" ht="33.5">
      <c r="A24" s="325"/>
      <c r="B24" s="326"/>
      <c r="C24" s="326"/>
      <c r="D24" s="340"/>
      <c r="E24" s="326"/>
      <c r="F24" s="326"/>
      <c r="G24" s="326"/>
      <c r="H24" s="326"/>
      <c r="I24" s="326"/>
      <c r="J24" s="326"/>
      <c r="K24" s="326"/>
      <c r="L24" s="326"/>
      <c r="M24" s="326"/>
      <c r="N24" s="326"/>
      <c r="O24" s="326"/>
      <c r="P24" s="324"/>
    </row>
    <row r="25" spans="1:16" ht="23" customHeight="1">
      <c r="A25" s="325"/>
      <c r="B25" s="327"/>
      <c r="C25" s="327"/>
      <c r="D25" s="328" t="s">
        <v>166</v>
      </c>
      <c r="E25" s="328"/>
      <c r="F25" s="327"/>
      <c r="G25" s="602" t="s">
        <v>167</v>
      </c>
      <c r="H25" s="602"/>
      <c r="I25" s="602"/>
      <c r="J25" s="327"/>
      <c r="K25" s="603" t="s">
        <v>168</v>
      </c>
      <c r="L25" s="603"/>
      <c r="M25" s="603"/>
      <c r="N25" s="327"/>
      <c r="O25" s="327"/>
      <c r="P25" s="324"/>
    </row>
    <row r="26" spans="1:16" ht="33.5">
      <c r="A26" s="610" t="s">
        <v>169</v>
      </c>
      <c r="B26" s="611"/>
      <c r="C26" s="611"/>
      <c r="D26" s="329">
        <f>IFERROR(O3,"")</f>
        <v>0</v>
      </c>
      <c r="E26" s="329"/>
      <c r="F26" s="327"/>
      <c r="G26" s="606">
        <f>IFERROR(Q3,"")</f>
        <v>43831</v>
      </c>
      <c r="H26" s="606"/>
      <c r="I26" s="606"/>
      <c r="J26" s="334"/>
      <c r="K26" s="606">
        <f>IFERROR(Q4,"")</f>
        <v>43831</v>
      </c>
      <c r="L26" s="606"/>
      <c r="M26" s="606"/>
      <c r="N26" s="327"/>
      <c r="O26" s="327"/>
      <c r="P26" s="324"/>
    </row>
    <row r="27" spans="1:16" ht="33.5">
      <c r="A27" s="595" t="s">
        <v>170</v>
      </c>
      <c r="B27" s="596"/>
      <c r="C27" s="596"/>
      <c r="D27" s="329">
        <f>IFERROR(O4,"")</f>
        <v>0</v>
      </c>
      <c r="E27" s="329"/>
      <c r="F27" s="327"/>
      <c r="G27" s="597">
        <f>IFERROR(P3,"")</f>
        <v>0</v>
      </c>
      <c r="H27" s="597"/>
      <c r="I27" s="597"/>
      <c r="J27" s="330"/>
      <c r="K27" s="597">
        <f>IFERROR(P4,"")</f>
        <v>0</v>
      </c>
      <c r="L27" s="597"/>
      <c r="M27" s="597"/>
      <c r="N27" s="327"/>
      <c r="O27" s="327"/>
      <c r="P27" s="324"/>
    </row>
    <row r="28" spans="1:16" ht="33.5">
      <c r="A28" s="598" t="s">
        <v>171</v>
      </c>
      <c r="B28" s="599"/>
      <c r="C28" s="599"/>
      <c r="D28" s="329">
        <f>IFERROR(O5,"")</f>
        <v>0</v>
      </c>
      <c r="E28" s="329"/>
      <c r="F28" s="327"/>
      <c r="G28" s="327"/>
      <c r="H28" s="327"/>
      <c r="I28" s="327"/>
      <c r="J28" s="327"/>
      <c r="K28" s="327"/>
      <c r="L28" s="327"/>
      <c r="M28" s="327"/>
      <c r="N28" s="327"/>
      <c r="O28" s="327"/>
      <c r="P28" s="324"/>
    </row>
    <row r="29" spans="1:16" ht="33.5">
      <c r="A29" s="600"/>
      <c r="B29" s="601"/>
      <c r="C29" s="601"/>
      <c r="D29" s="329"/>
      <c r="E29" s="327"/>
      <c r="F29" s="327"/>
      <c r="G29" s="602" t="s">
        <v>172</v>
      </c>
      <c r="H29" s="602"/>
      <c r="I29" s="602"/>
      <c r="J29" s="327"/>
      <c r="K29" s="603" t="s">
        <v>173</v>
      </c>
      <c r="L29" s="603"/>
      <c r="M29" s="603"/>
      <c r="N29" s="327"/>
      <c r="O29" s="327"/>
      <c r="P29" s="324"/>
    </row>
    <row r="30" spans="1:16" ht="33.5">
      <c r="A30" s="604"/>
      <c r="B30" s="605"/>
      <c r="C30" s="605"/>
      <c r="D30" s="329"/>
      <c r="E30" s="327"/>
      <c r="F30" s="327"/>
      <c r="G30" s="606">
        <f>S3</f>
        <v>43831</v>
      </c>
      <c r="H30" s="606"/>
      <c r="I30" s="606"/>
      <c r="J30" s="335"/>
      <c r="K30" s="606">
        <f>IFERROR(S4,"")</f>
        <v>43831</v>
      </c>
      <c r="L30" s="606"/>
      <c r="M30" s="606"/>
      <c r="N30" s="327"/>
      <c r="O30" s="327"/>
      <c r="P30" s="324"/>
    </row>
    <row r="31" spans="1:16" ht="33.5">
      <c r="A31" s="593"/>
      <c r="B31" s="594"/>
      <c r="C31" s="594"/>
      <c r="D31" s="327"/>
      <c r="E31" s="327"/>
      <c r="F31" s="327"/>
      <c r="G31" s="597">
        <f>R3</f>
        <v>0</v>
      </c>
      <c r="H31" s="597"/>
      <c r="I31" s="597"/>
      <c r="J31" s="327"/>
      <c r="K31" s="597">
        <f>IFERROR(R4,"")</f>
        <v>0</v>
      </c>
      <c r="L31" s="597"/>
      <c r="M31" s="597"/>
      <c r="N31" s="327"/>
      <c r="O31" s="327"/>
      <c r="P31" s="324"/>
    </row>
    <row r="32" spans="1:16" ht="33.5">
      <c r="A32" s="336"/>
      <c r="B32" s="327"/>
      <c r="C32" s="327"/>
      <c r="D32" s="327"/>
      <c r="E32" s="327"/>
      <c r="F32" s="337"/>
      <c r="G32" s="337"/>
      <c r="H32" s="337"/>
      <c r="I32" s="331"/>
      <c r="J32" s="327"/>
      <c r="K32" s="331"/>
      <c r="L32" s="331"/>
      <c r="M32" s="331"/>
      <c r="N32" s="327"/>
      <c r="O32" s="327"/>
      <c r="P32" s="324"/>
    </row>
    <row r="33" spans="1:16" ht="33.5">
      <c r="B33" s="327"/>
      <c r="C33" s="327"/>
      <c r="E33" s="338"/>
      <c r="F33" s="337"/>
      <c r="G33" s="339"/>
      <c r="H33" s="337"/>
      <c r="I33" s="331"/>
      <c r="J33" s="327"/>
      <c r="K33" s="331"/>
      <c r="L33" s="331"/>
      <c r="M33" s="331"/>
      <c r="N33" s="327"/>
      <c r="O33" s="327"/>
      <c r="P33" s="324"/>
    </row>
    <row r="34" spans="1:16">
      <c r="A34" s="332"/>
      <c r="P34" s="324"/>
    </row>
    <row r="35" spans="1:16">
      <c r="A35" s="592" t="s">
        <v>174</v>
      </c>
      <c r="P35" s="324"/>
    </row>
    <row r="36" spans="1:16">
      <c r="A36" s="592"/>
      <c r="P36" s="324"/>
    </row>
    <row r="37" spans="1:16">
      <c r="A37" s="592"/>
      <c r="P37" s="324"/>
    </row>
    <row r="38" spans="1:16">
      <c r="A38" s="592"/>
      <c r="P38" s="324"/>
    </row>
    <row r="39" spans="1:16">
      <c r="A39" s="592"/>
      <c r="P39" s="324"/>
    </row>
    <row r="40" spans="1:16" ht="15" customHeight="1">
      <c r="A40" s="592"/>
      <c r="P40" s="324"/>
    </row>
    <row r="41" spans="1:16">
      <c r="A41" s="592"/>
      <c r="P41" s="324"/>
    </row>
    <row r="42" spans="1:16">
      <c r="A42" s="592"/>
      <c r="P42" s="324"/>
    </row>
    <row r="43" spans="1:16">
      <c r="A43" s="592"/>
      <c r="P43" s="324"/>
    </row>
    <row r="44" spans="1:16">
      <c r="A44" s="592"/>
      <c r="P44" s="324"/>
    </row>
    <row r="45" spans="1:16">
      <c r="A45" s="592"/>
      <c r="P45" s="324"/>
    </row>
    <row r="46" spans="1:16">
      <c r="A46" s="592"/>
      <c r="P46" s="324"/>
    </row>
    <row r="47" spans="1:16">
      <c r="A47" s="592"/>
      <c r="P47" s="324"/>
    </row>
    <row r="48" spans="1:16">
      <c r="A48" s="592"/>
      <c r="P48" s="324"/>
    </row>
    <row r="49" spans="1:16">
      <c r="A49" s="592"/>
      <c r="P49" s="324"/>
    </row>
    <row r="50" spans="1:16">
      <c r="A50" s="592"/>
      <c r="P50" s="324"/>
    </row>
    <row r="51" spans="1:16">
      <c r="A51" s="592"/>
      <c r="P51" s="324"/>
    </row>
    <row r="52" spans="1:16">
      <c r="A52" s="592"/>
      <c r="P52" s="324"/>
    </row>
    <row r="53" spans="1:16">
      <c r="A53" s="592"/>
      <c r="P53" s="324"/>
    </row>
    <row r="54" spans="1:16">
      <c r="A54" s="592"/>
      <c r="P54" s="324"/>
    </row>
    <row r="55" spans="1:16">
      <c r="A55" s="592"/>
      <c r="P55" s="324"/>
    </row>
    <row r="56" spans="1:16">
      <c r="A56" s="592"/>
      <c r="P56" s="324"/>
    </row>
    <row r="57" spans="1:16">
      <c r="A57" s="592"/>
      <c r="P57" s="324"/>
    </row>
    <row r="58" spans="1:16">
      <c r="A58" s="592"/>
      <c r="P58" s="324"/>
    </row>
    <row r="59" spans="1:16">
      <c r="A59" s="592"/>
      <c r="P59" s="324"/>
    </row>
    <row r="60" spans="1:16">
      <c r="A60" s="592"/>
      <c r="P60" s="324"/>
    </row>
    <row r="61" spans="1:16">
      <c r="A61" s="592"/>
      <c r="P61" s="324"/>
    </row>
    <row r="62" spans="1:16">
      <c r="A62" s="592"/>
      <c r="P62" s="324"/>
    </row>
    <row r="63" spans="1:16">
      <c r="A63" s="592"/>
      <c r="P63" s="324"/>
    </row>
    <row r="64" spans="1:16">
      <c r="A64" s="592"/>
      <c r="P64" s="324"/>
    </row>
    <row r="65" spans="1:16">
      <c r="A65" s="592"/>
      <c r="P65" s="324"/>
    </row>
    <row r="66" spans="1:16">
      <c r="A66" s="592"/>
      <c r="P66" s="324"/>
    </row>
    <row r="67" spans="1:16">
      <c r="A67" s="592"/>
      <c r="P67" s="324"/>
    </row>
    <row r="68" spans="1:16">
      <c r="A68" s="592"/>
      <c r="P68" s="324"/>
    </row>
    <row r="69" spans="1:16">
      <c r="A69" s="592"/>
      <c r="P69" s="324"/>
    </row>
    <row r="70" spans="1:16">
      <c r="A70" s="592"/>
      <c r="P70" s="324"/>
    </row>
    <row r="71" spans="1:16">
      <c r="A71" s="592"/>
      <c r="P71" s="324"/>
    </row>
    <row r="72" spans="1:16">
      <c r="A72" s="592"/>
      <c r="P72" s="324"/>
    </row>
    <row r="73" spans="1:16">
      <c r="A73" s="592"/>
      <c r="P73" s="324"/>
    </row>
    <row r="74" spans="1:16">
      <c r="A74" s="592"/>
      <c r="P74" s="324"/>
    </row>
    <row r="75" spans="1:16">
      <c r="A75" s="592"/>
      <c r="P75" s="324"/>
    </row>
    <row r="76" spans="1:16">
      <c r="A76" s="592"/>
      <c r="P76" s="324"/>
    </row>
    <row r="77" spans="1:16">
      <c r="A77" s="592"/>
      <c r="P77" s="324"/>
    </row>
    <row r="78" spans="1:16">
      <c r="A78" s="592"/>
      <c r="P78" s="324"/>
    </row>
    <row r="79" spans="1:16">
      <c r="A79" s="592"/>
      <c r="P79" s="324"/>
    </row>
    <row r="80" spans="1:16">
      <c r="A80" s="592"/>
      <c r="P80" s="324"/>
    </row>
    <row r="81" spans="1:16">
      <c r="A81" s="592"/>
      <c r="P81" s="324"/>
    </row>
    <row r="82" spans="1:16">
      <c r="A82" s="592"/>
      <c r="P82" s="324"/>
    </row>
    <row r="83" spans="1:16">
      <c r="A83" s="592"/>
      <c r="P83" s="324"/>
    </row>
    <row r="84" spans="1:16">
      <c r="A84" s="592"/>
      <c r="P84" s="324"/>
    </row>
    <row r="85" spans="1:16">
      <c r="A85" s="592"/>
      <c r="P85" s="324"/>
    </row>
    <row r="86" spans="1:16">
      <c r="A86" s="592"/>
      <c r="P86" s="324"/>
    </row>
    <row r="87" spans="1:16">
      <c r="A87" s="592"/>
      <c r="P87" s="324"/>
    </row>
    <row r="88" spans="1:16">
      <c r="A88" s="356"/>
      <c r="B88" s="357"/>
      <c r="C88" s="357"/>
      <c r="D88" s="357"/>
      <c r="E88" s="357"/>
      <c r="F88" s="357"/>
      <c r="G88" s="357"/>
      <c r="H88" s="357"/>
      <c r="I88" s="357"/>
      <c r="J88" s="357"/>
      <c r="K88" s="357"/>
      <c r="L88" s="357"/>
      <c r="M88" s="357"/>
      <c r="N88" s="357"/>
      <c r="O88" s="357"/>
      <c r="P88" s="358"/>
    </row>
  </sheetData>
  <mergeCells count="23">
    <mergeCell ref="B14:N14"/>
    <mergeCell ref="B15:N17"/>
    <mergeCell ref="B1:N1"/>
    <mergeCell ref="A8:N8"/>
    <mergeCell ref="G31:I31"/>
    <mergeCell ref="K31:M31"/>
    <mergeCell ref="G26:I26"/>
    <mergeCell ref="G25:I25"/>
    <mergeCell ref="A26:C26"/>
    <mergeCell ref="K26:M26"/>
    <mergeCell ref="K25:M25"/>
    <mergeCell ref="A35:A87"/>
    <mergeCell ref="A31:C31"/>
    <mergeCell ref="A27:C27"/>
    <mergeCell ref="G27:I27"/>
    <mergeCell ref="K27:M27"/>
    <mergeCell ref="A28:C28"/>
    <mergeCell ref="A29:C29"/>
    <mergeCell ref="G29:I29"/>
    <mergeCell ref="K29:M29"/>
    <mergeCell ref="A30:C30"/>
    <mergeCell ref="G30:I30"/>
    <mergeCell ref="K30:M3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26D67CB030D84CBEFA30B268B97734" ma:contentTypeVersion="18" ma:contentTypeDescription="Create a new document." ma:contentTypeScope="" ma:versionID="8f14ba9f4b43ff64a86ff201a6d37b8e">
  <xsd:schema xmlns:xsd="http://www.w3.org/2001/XMLSchema" xmlns:xs="http://www.w3.org/2001/XMLSchema" xmlns:p="http://schemas.microsoft.com/office/2006/metadata/properties" xmlns:ns2="9d6211ce-8745-4bd1-9ef8-63de14285cd7" xmlns:ns3="4ba9d91f-c50a-4fc1-8682-8dfcec83bada" targetNamespace="http://schemas.microsoft.com/office/2006/metadata/properties" ma:root="true" ma:fieldsID="3ba7bcf8118c4bbb51a74e92d799c03e" ns2:_="" ns3:_="">
    <xsd:import namespace="9d6211ce-8745-4bd1-9ef8-63de14285cd7"/>
    <xsd:import namespace="4ba9d91f-c50a-4fc1-8682-8dfcec83ba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Siz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6211ce-8745-4bd1-9ef8-63de14285c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e87c06f-3498-4bb8-b64f-0544a19fc0e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Size" ma:index="24" nillable="true" ma:displayName="Size" ma:format="Dropdown" ma:internalName="Siz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a9d91f-c50a-4fc1-8682-8dfcec83bad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88f2e62-270b-441b-8256-1beb4a8d9384}" ma:internalName="TaxCatchAll" ma:showField="CatchAllData" ma:web="4ba9d91f-c50a-4fc1-8682-8dfcec83ba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ba9d91f-c50a-4fc1-8682-8dfcec83bada" xsi:nil="true"/>
    <lcf76f155ced4ddcb4097134ff3c332f xmlns="9d6211ce-8745-4bd1-9ef8-63de14285cd7">
      <Terms xmlns="http://schemas.microsoft.com/office/infopath/2007/PartnerControls"/>
    </lcf76f155ced4ddcb4097134ff3c332f>
    <Size xmlns="9d6211ce-8745-4bd1-9ef8-63de14285c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0C1636-C697-4618-8D0F-39711B2D6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6211ce-8745-4bd1-9ef8-63de14285cd7"/>
    <ds:schemaRef ds:uri="4ba9d91f-c50a-4fc1-8682-8dfcec83ba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A73845-C0BD-47A4-A80B-8879849531C3}">
  <ds:schemaRefs>
    <ds:schemaRef ds:uri="http://schemas.microsoft.com/office/infopath/2007/PartnerControls"/>
    <ds:schemaRef ds:uri="http://purl.org/dc/elements/1.1/"/>
    <ds:schemaRef ds:uri="http://www.w3.org/XML/1998/namespace"/>
    <ds:schemaRef ds:uri="http://schemas.microsoft.com/office/2006/documentManagement/types"/>
    <ds:schemaRef ds:uri="http://schemas.openxmlformats.org/package/2006/metadata/core-properties"/>
    <ds:schemaRef ds:uri="http://purl.org/dc/terms/"/>
    <ds:schemaRef ds:uri="http://purl.org/dc/dcmitype/"/>
    <ds:schemaRef ds:uri="4ba9d91f-c50a-4fc1-8682-8dfcec83bada"/>
    <ds:schemaRef ds:uri="9d6211ce-8745-4bd1-9ef8-63de14285cd7"/>
    <ds:schemaRef ds:uri="http://schemas.microsoft.com/office/2006/metadata/properties"/>
  </ds:schemaRefs>
</ds:datastoreItem>
</file>

<file path=customXml/itemProps3.xml><?xml version="1.0" encoding="utf-8"?>
<ds:datastoreItem xmlns:ds="http://schemas.openxmlformats.org/officeDocument/2006/customXml" ds:itemID="{C27FA2BE-3E03-4305-BEF2-F5197633A8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1-Scenario Assumptions</vt:lpstr>
      <vt:lpstr>2-Personnel Expense Worksheet</vt:lpstr>
      <vt:lpstr>3-Detailed Scenario EXPENSE</vt:lpstr>
      <vt:lpstr>4-Detailed Scenario REVENUE</vt:lpstr>
      <vt:lpstr>5-Detailed Scenario SUMMARY</vt:lpstr>
      <vt:lpstr>6-Annual Budget</vt:lpstr>
      <vt:lpstr>7-Monthly Budget</vt:lpstr>
      <vt:lpstr>8-BUDGET SUMMARY</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Keva Ward</cp:lastModifiedBy>
  <cp:revision/>
  <dcterms:created xsi:type="dcterms:W3CDTF">2020-02-10T18:40:28Z</dcterms:created>
  <dcterms:modified xsi:type="dcterms:W3CDTF">2023-11-09T21:24:39Z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0x0101006B26D67CB030D84CBEFA30B268B97734</vt:lpwstr>
  </property>
  <property fmtid="{D5CDD505-2E9C-101B-9397-08002B2CF9AE}" pid="3" name="MediaServiceImageTags">
    <vt:lpwstr/>
  </property>
</Properties>
</file>